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0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demedellin-my.sharepoint.com/personal/egalvis_udemedellin_edu_co/Documents/UdeA/Documentación Gestión Financiera/EN TRÁMITE/"/>
    </mc:Choice>
  </mc:AlternateContent>
  <xr:revisionPtr revIDLastSave="53" documentId="13_ncr:1_{BA885A0E-9318-494A-AE31-B4C5FF2E773E}" xr6:coauthVersionLast="47" xr6:coauthVersionMax="47" xr10:uidLastSave="{98D0EFA0-E3F8-4217-B275-EBC981E1F1BD}"/>
  <bookViews>
    <workbookView xWindow="-120" yWindow="-120" windowWidth="20730" windowHeight="11160" tabRatio="921" xr2:uid="{00000000-000D-0000-FFFF-FFFF00000000}"/>
  </bookViews>
  <sheets>
    <sheet name="Formato" sheetId="20" r:id="rId1"/>
    <sheet name="21030002" sheetId="5" state="hidden" r:id="rId2"/>
    <sheet name="21040004" sheetId="7" state="hidden" r:id="rId3"/>
    <sheet name="21030005" sheetId="9" state="hidden" r:id="rId4"/>
    <sheet name="21040007" sheetId="10" state="hidden" r:id="rId5"/>
    <sheet name="21040006" sheetId="11" state="hidden" r:id="rId6"/>
    <sheet name="21060003" sheetId="12" state="hidden" r:id="rId7"/>
    <sheet name="21020004" sheetId="13" state="hidden" r:id="rId8"/>
    <sheet name="10410023" sheetId="14" state="hidden" r:id="rId9"/>
    <sheet name="21040005" sheetId="8" state="hidden" r:id="rId10"/>
    <sheet name="Acumulación saldo x centro gest" sheetId="26" r:id="rId11"/>
    <sheet name="1" sheetId="4" state="hidden" r:id="rId12"/>
  </sheets>
  <externalReferences>
    <externalReference r:id="rId13"/>
  </externalReferences>
  <definedNames>
    <definedName name="codigo">Formato!$B$13:$B$94</definedName>
    <definedName name="D">#REF!</definedName>
    <definedName name="Q">#REF!</definedName>
    <definedName name="S">Formato!$H$13:$H$94</definedName>
    <definedName name="SAP">[1]SAP!$G$2:$G$17</definedName>
    <definedName name="valo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20" l="1"/>
  <c r="K33" i="20"/>
  <c r="L33" i="20"/>
  <c r="M33" i="20"/>
  <c r="N33" i="20"/>
  <c r="O33" i="20"/>
  <c r="H23" i="20" l="1"/>
  <c r="D33" i="20" l="1"/>
  <c r="E33" i="20"/>
  <c r="F33" i="20"/>
  <c r="G33" i="20"/>
  <c r="C33" i="20"/>
  <c r="H33" i="20"/>
  <c r="P28" i="20" l="1"/>
  <c r="P27" i="20"/>
  <c r="P26" i="20"/>
  <c r="G23" i="20"/>
  <c r="F23" i="20"/>
  <c r="E23" i="20"/>
  <c r="D23" i="20"/>
  <c r="D40" i="20" l="1"/>
  <c r="E40" i="20"/>
  <c r="F40" i="20"/>
  <c r="G40" i="20"/>
  <c r="H40" i="20"/>
  <c r="I40" i="20"/>
  <c r="J40" i="20"/>
  <c r="K40" i="20"/>
  <c r="L40" i="20"/>
  <c r="M40" i="20"/>
  <c r="N40" i="20"/>
  <c r="O40" i="20"/>
  <c r="C40" i="20"/>
  <c r="O13" i="26" l="1"/>
  <c r="O11" i="26"/>
  <c r="O10" i="26" l="1"/>
  <c r="O8" i="26"/>
  <c r="O9" i="26"/>
  <c r="D13" i="20"/>
  <c r="P9" i="20"/>
  <c r="P56" i="20"/>
  <c r="P55" i="20"/>
  <c r="P54" i="20"/>
  <c r="P53" i="20"/>
  <c r="P52" i="20"/>
  <c r="P51" i="20"/>
  <c r="O50" i="20"/>
  <c r="N50" i="20"/>
  <c r="M50" i="20"/>
  <c r="L50" i="20"/>
  <c r="K50" i="20"/>
  <c r="J50" i="20"/>
  <c r="I50" i="20"/>
  <c r="H50" i="20"/>
  <c r="G50" i="20"/>
  <c r="F50" i="20"/>
  <c r="E50" i="20"/>
  <c r="D50" i="20"/>
  <c r="C50" i="20"/>
  <c r="P49" i="20"/>
  <c r="P48" i="20"/>
  <c r="P47" i="20"/>
  <c r="O46" i="20"/>
  <c r="O23" i="20" s="1"/>
  <c r="N46" i="20"/>
  <c r="N23" i="20" s="1"/>
  <c r="M46" i="20"/>
  <c r="M23" i="20" s="1"/>
  <c r="L46" i="20"/>
  <c r="L23" i="20" s="1"/>
  <c r="K46" i="20"/>
  <c r="K23" i="20" s="1"/>
  <c r="J46" i="20"/>
  <c r="J23" i="20" s="1"/>
  <c r="I46" i="20"/>
  <c r="I23" i="20" s="1"/>
  <c r="H46" i="20"/>
  <c r="G46" i="20"/>
  <c r="F46" i="20"/>
  <c r="E46" i="20"/>
  <c r="D46" i="20"/>
  <c r="C46" i="20"/>
  <c r="P45" i="20"/>
  <c r="P43" i="20"/>
  <c r="P42" i="20"/>
  <c r="P41" i="20"/>
  <c r="P38" i="20"/>
  <c r="P36" i="20"/>
  <c r="P34" i="20"/>
  <c r="P32" i="20"/>
  <c r="O17" i="20"/>
  <c r="N17" i="20"/>
  <c r="M17" i="20"/>
  <c r="L17" i="20"/>
  <c r="K17" i="20"/>
  <c r="J17" i="20"/>
  <c r="I17" i="20"/>
  <c r="H17" i="20"/>
  <c r="G17" i="20"/>
  <c r="F17" i="20"/>
  <c r="C17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C16" i="20"/>
  <c r="O13" i="20"/>
  <c r="N13" i="20"/>
  <c r="M13" i="20"/>
  <c r="L13" i="20"/>
  <c r="K13" i="20"/>
  <c r="J13" i="20"/>
  <c r="I13" i="20"/>
  <c r="H13" i="20"/>
  <c r="G13" i="20"/>
  <c r="F13" i="20"/>
  <c r="E13" i="20"/>
  <c r="C13" i="20"/>
  <c r="P11" i="20"/>
  <c r="O10" i="20"/>
  <c r="N10" i="20"/>
  <c r="M10" i="20"/>
  <c r="L10" i="20"/>
  <c r="K10" i="20"/>
  <c r="J10" i="20"/>
  <c r="I10" i="20"/>
  <c r="H10" i="20"/>
  <c r="G10" i="20"/>
  <c r="F10" i="20"/>
  <c r="D10" i="20"/>
  <c r="C10" i="20"/>
  <c r="P8" i="20"/>
  <c r="O7" i="20"/>
  <c r="N7" i="20"/>
  <c r="M7" i="20"/>
  <c r="L7" i="20"/>
  <c r="K7" i="20"/>
  <c r="J7" i="20"/>
  <c r="I7" i="20"/>
  <c r="H7" i="20"/>
  <c r="G7" i="20"/>
  <c r="F7" i="20"/>
  <c r="E7" i="20"/>
  <c r="D7" i="20"/>
  <c r="C7" i="20"/>
  <c r="P6" i="20"/>
  <c r="P5" i="20"/>
  <c r="L31" i="20" l="1"/>
  <c r="H31" i="20"/>
  <c r="C23" i="20"/>
  <c r="C24" i="20"/>
  <c r="J19" i="20"/>
  <c r="N19" i="20"/>
  <c r="M31" i="20"/>
  <c r="G19" i="20"/>
  <c r="O19" i="20"/>
  <c r="F19" i="20"/>
  <c r="P12" i="20"/>
  <c r="D17" i="20"/>
  <c r="I19" i="20"/>
  <c r="M19" i="20"/>
  <c r="C31" i="20"/>
  <c r="K31" i="20"/>
  <c r="F31" i="20"/>
  <c r="J31" i="20"/>
  <c r="N31" i="20"/>
  <c r="E17" i="20"/>
  <c r="D31" i="20"/>
  <c r="P7" i="20"/>
  <c r="K19" i="20"/>
  <c r="H19" i="20"/>
  <c r="L19" i="20"/>
  <c r="P13" i="20"/>
  <c r="G31" i="20"/>
  <c r="O31" i="20"/>
  <c r="P46" i="20"/>
  <c r="E31" i="20"/>
  <c r="D19" i="20"/>
  <c r="E10" i="20"/>
  <c r="E19" i="20" s="1"/>
  <c r="P16" i="20"/>
  <c r="P50" i="20"/>
  <c r="C19" i="20"/>
  <c r="P40" i="20"/>
  <c r="P24" i="20" l="1"/>
  <c r="P23" i="20"/>
  <c r="P17" i="20"/>
  <c r="O12" i="26"/>
  <c r="O4" i="26"/>
  <c r="P10" i="20"/>
  <c r="C20" i="20"/>
  <c r="P19" i="20"/>
  <c r="O7" i="26" l="1"/>
  <c r="D20" i="20"/>
  <c r="E20" i="20" s="1"/>
  <c r="F20" i="20" s="1"/>
  <c r="G20" i="20" s="1"/>
  <c r="H20" i="20" s="1"/>
  <c r="I20" i="20" s="1"/>
  <c r="J20" i="20" s="1"/>
  <c r="K20" i="20" s="1"/>
  <c r="L20" i="20" s="1"/>
  <c r="M20" i="20" s="1"/>
  <c r="N20" i="20" s="1"/>
  <c r="O20" i="20" s="1"/>
  <c r="O6" i="26" l="1"/>
  <c r="M14" i="26" l="1"/>
  <c r="H14" i="26"/>
  <c r="J14" i="26"/>
  <c r="I14" i="26"/>
  <c r="E14" i="26"/>
  <c r="L14" i="26"/>
  <c r="F14" i="26"/>
  <c r="N14" i="26"/>
  <c r="G14" i="26"/>
  <c r="K14" i="26"/>
  <c r="C14" i="26"/>
  <c r="D14" i="26"/>
  <c r="O5" i="26" l="1"/>
  <c r="O14" i="26" s="1"/>
  <c r="B14" i="26"/>
  <c r="M7" i="8"/>
  <c r="C6" i="8"/>
  <c r="S6" i="8" l="1"/>
  <c r="G17" i="10"/>
  <c r="J17" i="7" l="1"/>
  <c r="J117" i="14" l="1"/>
  <c r="D119" i="14" s="1"/>
  <c r="G117" i="14"/>
  <c r="D117" i="14"/>
  <c r="D116" i="14"/>
  <c r="D115" i="14"/>
  <c r="J107" i="14"/>
  <c r="D109" i="14" s="1"/>
  <c r="G107" i="14"/>
  <c r="D107" i="14"/>
  <c r="D106" i="14"/>
  <c r="D105" i="14"/>
  <c r="J97" i="14"/>
  <c r="D99" i="14" s="1"/>
  <c r="G97" i="14"/>
  <c r="D97" i="14"/>
  <c r="D96" i="14"/>
  <c r="D95" i="14"/>
  <c r="J87" i="14"/>
  <c r="D89" i="14" s="1"/>
  <c r="G87" i="14"/>
  <c r="D87" i="14"/>
  <c r="D86" i="14"/>
  <c r="D85" i="14"/>
  <c r="J77" i="14"/>
  <c r="D79" i="14" s="1"/>
  <c r="G77" i="14"/>
  <c r="D77" i="14"/>
  <c r="D76" i="14"/>
  <c r="D75" i="14"/>
  <c r="J67" i="14"/>
  <c r="D69" i="14" s="1"/>
  <c r="G67" i="14"/>
  <c r="D67" i="14"/>
  <c r="D66" i="14"/>
  <c r="D65" i="14"/>
  <c r="J57" i="14"/>
  <c r="D59" i="14" s="1"/>
  <c r="G57" i="14"/>
  <c r="D57" i="14"/>
  <c r="D56" i="14"/>
  <c r="D55" i="14"/>
  <c r="J47" i="14"/>
  <c r="D49" i="14" s="1"/>
  <c r="G47" i="14"/>
  <c r="D47" i="14"/>
  <c r="D46" i="14"/>
  <c r="D45" i="14"/>
  <c r="J37" i="14"/>
  <c r="D39" i="14" s="1"/>
  <c r="G37" i="14"/>
  <c r="D37" i="14"/>
  <c r="D36" i="14"/>
  <c r="D35" i="14"/>
  <c r="J27" i="14"/>
  <c r="D29" i="14" s="1"/>
  <c r="G27" i="14"/>
  <c r="D27" i="14"/>
  <c r="D26" i="14"/>
  <c r="D25" i="14"/>
  <c r="J17" i="14"/>
  <c r="D19" i="14" s="1"/>
  <c r="G17" i="14"/>
  <c r="D17" i="14"/>
  <c r="D16" i="14"/>
  <c r="D15" i="14"/>
  <c r="C9" i="14"/>
  <c r="C18" i="14" s="1"/>
  <c r="C19" i="14" s="1"/>
  <c r="C28" i="14" s="1"/>
  <c r="C29" i="14" s="1"/>
  <c r="C38" i="14" s="1"/>
  <c r="C39" i="14" s="1"/>
  <c r="C48" i="14" s="1"/>
  <c r="C49" i="14" s="1"/>
  <c r="C58" i="14" s="1"/>
  <c r="C59" i="14" s="1"/>
  <c r="C68" i="14" s="1"/>
  <c r="C69" i="14" s="1"/>
  <c r="C78" i="14" s="1"/>
  <c r="C79" i="14" s="1"/>
  <c r="C88" i="14" s="1"/>
  <c r="C89" i="14" s="1"/>
  <c r="C98" i="14" s="1"/>
  <c r="C99" i="14" s="1"/>
  <c r="C108" i="14" s="1"/>
  <c r="C109" i="14" s="1"/>
  <c r="C118" i="14" s="1"/>
  <c r="C119" i="14" s="1"/>
  <c r="B9" i="14"/>
  <c r="B18" i="14" s="1"/>
  <c r="B19" i="14" s="1"/>
  <c r="B28" i="14" s="1"/>
  <c r="B29" i="14" s="1"/>
  <c r="B38" i="14" s="1"/>
  <c r="B39" i="14" s="1"/>
  <c r="B48" i="14" s="1"/>
  <c r="B49" i="14" s="1"/>
  <c r="B58" i="14" s="1"/>
  <c r="B59" i="14" s="1"/>
  <c r="B68" i="14" s="1"/>
  <c r="B69" i="14" s="1"/>
  <c r="B78" i="14" s="1"/>
  <c r="B79" i="14" s="1"/>
  <c r="B88" i="14" s="1"/>
  <c r="B89" i="14" s="1"/>
  <c r="B98" i="14" s="1"/>
  <c r="B99" i="14" s="1"/>
  <c r="B108" i="14" s="1"/>
  <c r="B109" i="14" s="1"/>
  <c r="B118" i="14" s="1"/>
  <c r="B119" i="14" s="1"/>
  <c r="J7" i="14"/>
  <c r="G7" i="14"/>
  <c r="D7" i="14"/>
  <c r="D6" i="14"/>
  <c r="D5" i="14"/>
  <c r="D9" i="14" l="1"/>
  <c r="J117" i="13"/>
  <c r="D119" i="13" s="1"/>
  <c r="G117" i="13"/>
  <c r="D117" i="13"/>
  <c r="D116" i="13"/>
  <c r="D115" i="13"/>
  <c r="J107" i="13"/>
  <c r="D109" i="13" s="1"/>
  <c r="G107" i="13"/>
  <c r="D107" i="13"/>
  <c r="D106" i="13"/>
  <c r="D105" i="13"/>
  <c r="J97" i="13"/>
  <c r="D99" i="13" s="1"/>
  <c r="G97" i="13"/>
  <c r="D97" i="13"/>
  <c r="D96" i="13"/>
  <c r="D95" i="13"/>
  <c r="J87" i="13"/>
  <c r="D89" i="13" s="1"/>
  <c r="G87" i="13"/>
  <c r="D87" i="13"/>
  <c r="D86" i="13"/>
  <c r="D85" i="13"/>
  <c r="J77" i="13"/>
  <c r="D79" i="13" s="1"/>
  <c r="G77" i="13"/>
  <c r="D77" i="13"/>
  <c r="D76" i="13"/>
  <c r="D75" i="13"/>
  <c r="J67" i="13"/>
  <c r="D69" i="13" s="1"/>
  <c r="G67" i="13"/>
  <c r="D67" i="13"/>
  <c r="D66" i="13"/>
  <c r="D65" i="13"/>
  <c r="J57" i="13"/>
  <c r="D59" i="13" s="1"/>
  <c r="G57" i="13"/>
  <c r="D57" i="13"/>
  <c r="D56" i="13"/>
  <c r="D55" i="13"/>
  <c r="J47" i="13"/>
  <c r="D49" i="13" s="1"/>
  <c r="G47" i="13"/>
  <c r="D47" i="13"/>
  <c r="D46" i="13"/>
  <c r="D45" i="13"/>
  <c r="J37" i="13"/>
  <c r="D39" i="13" s="1"/>
  <c r="G37" i="13"/>
  <c r="D37" i="13"/>
  <c r="D36" i="13"/>
  <c r="D35" i="13"/>
  <c r="J27" i="13"/>
  <c r="D29" i="13" s="1"/>
  <c r="G27" i="13"/>
  <c r="D27" i="13"/>
  <c r="D26" i="13"/>
  <c r="D25" i="13"/>
  <c r="J17" i="13"/>
  <c r="D19" i="13" s="1"/>
  <c r="G17" i="13"/>
  <c r="D17" i="13"/>
  <c r="D16" i="13"/>
  <c r="D15" i="13"/>
  <c r="C9" i="13"/>
  <c r="C18" i="13" s="1"/>
  <c r="C19" i="13" s="1"/>
  <c r="C28" i="13" s="1"/>
  <c r="C29" i="13" s="1"/>
  <c r="C38" i="13" s="1"/>
  <c r="C39" i="13" s="1"/>
  <c r="C48" i="13" s="1"/>
  <c r="C49" i="13" s="1"/>
  <c r="C58" i="13" s="1"/>
  <c r="C59" i="13" s="1"/>
  <c r="C68" i="13" s="1"/>
  <c r="C69" i="13" s="1"/>
  <c r="C78" i="13" s="1"/>
  <c r="C79" i="13" s="1"/>
  <c r="C88" i="13" s="1"/>
  <c r="C89" i="13" s="1"/>
  <c r="C98" i="13" s="1"/>
  <c r="C99" i="13" s="1"/>
  <c r="C108" i="13" s="1"/>
  <c r="C109" i="13" s="1"/>
  <c r="C118" i="13" s="1"/>
  <c r="C119" i="13" s="1"/>
  <c r="B9" i="13"/>
  <c r="B18" i="13" s="1"/>
  <c r="B19" i="13" s="1"/>
  <c r="B28" i="13" s="1"/>
  <c r="B29" i="13" s="1"/>
  <c r="B38" i="13" s="1"/>
  <c r="B39" i="13" s="1"/>
  <c r="B48" i="13" s="1"/>
  <c r="B49" i="13" s="1"/>
  <c r="B58" i="13" s="1"/>
  <c r="B59" i="13" s="1"/>
  <c r="B68" i="13" s="1"/>
  <c r="B69" i="13" s="1"/>
  <c r="B78" i="13" s="1"/>
  <c r="B79" i="13" s="1"/>
  <c r="B88" i="13" s="1"/>
  <c r="B89" i="13" s="1"/>
  <c r="B98" i="13" s="1"/>
  <c r="B99" i="13" s="1"/>
  <c r="B108" i="13" s="1"/>
  <c r="B109" i="13" s="1"/>
  <c r="B118" i="13" s="1"/>
  <c r="B119" i="13" s="1"/>
  <c r="J7" i="13"/>
  <c r="G7" i="13"/>
  <c r="D9" i="13" s="1"/>
  <c r="D7" i="13"/>
  <c r="D6" i="13"/>
  <c r="D5" i="13"/>
  <c r="J117" i="12"/>
  <c r="D119" i="12" s="1"/>
  <c r="G117" i="12"/>
  <c r="D117" i="12"/>
  <c r="D116" i="12"/>
  <c r="D115" i="12"/>
  <c r="J107" i="12"/>
  <c r="D109" i="12" s="1"/>
  <c r="G107" i="12"/>
  <c r="D107" i="12"/>
  <c r="D106" i="12"/>
  <c r="D105" i="12"/>
  <c r="J97" i="12"/>
  <c r="D99" i="12" s="1"/>
  <c r="G97" i="12"/>
  <c r="D97" i="12"/>
  <c r="D96" i="12"/>
  <c r="D95" i="12"/>
  <c r="J87" i="12"/>
  <c r="D89" i="12" s="1"/>
  <c r="G87" i="12"/>
  <c r="D87" i="12"/>
  <c r="D86" i="12"/>
  <c r="D85" i="12"/>
  <c r="J77" i="12"/>
  <c r="D79" i="12" s="1"/>
  <c r="G77" i="12"/>
  <c r="D77" i="12"/>
  <c r="D76" i="12"/>
  <c r="D75" i="12"/>
  <c r="J67" i="12"/>
  <c r="D69" i="12" s="1"/>
  <c r="G67" i="12"/>
  <c r="D67" i="12"/>
  <c r="D66" i="12"/>
  <c r="D65" i="12"/>
  <c r="J57" i="12"/>
  <c r="D59" i="12" s="1"/>
  <c r="G57" i="12"/>
  <c r="D57" i="12"/>
  <c r="D56" i="12"/>
  <c r="D55" i="12"/>
  <c r="J47" i="12"/>
  <c r="D49" i="12" s="1"/>
  <c r="G47" i="12"/>
  <c r="D47" i="12"/>
  <c r="D46" i="12"/>
  <c r="D45" i="12"/>
  <c r="J37" i="12"/>
  <c r="D39" i="12" s="1"/>
  <c r="G37" i="12"/>
  <c r="D37" i="12"/>
  <c r="D36" i="12"/>
  <c r="D35" i="12"/>
  <c r="J27" i="12"/>
  <c r="D29" i="12" s="1"/>
  <c r="G27" i="12"/>
  <c r="D27" i="12"/>
  <c r="D26" i="12"/>
  <c r="D25" i="12"/>
  <c r="J17" i="12"/>
  <c r="D19" i="12" s="1"/>
  <c r="G17" i="12"/>
  <c r="D17" i="12"/>
  <c r="D16" i="12"/>
  <c r="D15" i="12"/>
  <c r="C9" i="12"/>
  <c r="C18" i="12" s="1"/>
  <c r="C19" i="12" s="1"/>
  <c r="C28" i="12" s="1"/>
  <c r="C29" i="12" s="1"/>
  <c r="C38" i="12" s="1"/>
  <c r="C39" i="12" s="1"/>
  <c r="C48" i="12" s="1"/>
  <c r="C49" i="12" s="1"/>
  <c r="C58" i="12" s="1"/>
  <c r="C59" i="12" s="1"/>
  <c r="C68" i="12" s="1"/>
  <c r="C69" i="12" s="1"/>
  <c r="C78" i="12" s="1"/>
  <c r="C79" i="12" s="1"/>
  <c r="C88" i="12" s="1"/>
  <c r="C89" i="12" s="1"/>
  <c r="C98" i="12" s="1"/>
  <c r="C99" i="12" s="1"/>
  <c r="C108" i="12" s="1"/>
  <c r="C109" i="12" s="1"/>
  <c r="C118" i="12" s="1"/>
  <c r="C119" i="12" s="1"/>
  <c r="B9" i="12"/>
  <c r="B18" i="12" s="1"/>
  <c r="B19" i="12" s="1"/>
  <c r="B28" i="12" s="1"/>
  <c r="B29" i="12" s="1"/>
  <c r="B38" i="12" s="1"/>
  <c r="B39" i="12" s="1"/>
  <c r="B48" i="12" s="1"/>
  <c r="B49" i="12" s="1"/>
  <c r="B58" i="12" s="1"/>
  <c r="B59" i="12" s="1"/>
  <c r="B68" i="12" s="1"/>
  <c r="B69" i="12" s="1"/>
  <c r="B78" i="12" s="1"/>
  <c r="B79" i="12" s="1"/>
  <c r="B88" i="12" s="1"/>
  <c r="B89" i="12" s="1"/>
  <c r="B98" i="12" s="1"/>
  <c r="B99" i="12" s="1"/>
  <c r="B108" i="12" s="1"/>
  <c r="B109" i="12" s="1"/>
  <c r="B118" i="12" s="1"/>
  <c r="B119" i="12" s="1"/>
  <c r="J7" i="12"/>
  <c r="G7" i="12"/>
  <c r="D7" i="12"/>
  <c r="D6" i="12"/>
  <c r="D5" i="12"/>
  <c r="J117" i="11"/>
  <c r="D119" i="11" s="1"/>
  <c r="G117" i="11"/>
  <c r="D117" i="11"/>
  <c r="D116" i="11"/>
  <c r="D115" i="11"/>
  <c r="J107" i="11"/>
  <c r="D109" i="11" s="1"/>
  <c r="G107" i="11"/>
  <c r="D107" i="11"/>
  <c r="D106" i="11"/>
  <c r="D105" i="11"/>
  <c r="J97" i="11"/>
  <c r="D99" i="11" s="1"/>
  <c r="G97" i="11"/>
  <c r="D97" i="11"/>
  <c r="D96" i="11"/>
  <c r="D95" i="11"/>
  <c r="J87" i="11"/>
  <c r="D89" i="11" s="1"/>
  <c r="G87" i="11"/>
  <c r="D87" i="11"/>
  <c r="D86" i="11"/>
  <c r="D85" i="11"/>
  <c r="J77" i="11"/>
  <c r="D79" i="11" s="1"/>
  <c r="G77" i="11"/>
  <c r="D77" i="11"/>
  <c r="D76" i="11"/>
  <c r="D75" i="11"/>
  <c r="J67" i="11"/>
  <c r="D69" i="11" s="1"/>
  <c r="G67" i="11"/>
  <c r="D67" i="11"/>
  <c r="D66" i="11"/>
  <c r="D65" i="11"/>
  <c r="J57" i="11"/>
  <c r="D59" i="11" s="1"/>
  <c r="G57" i="11"/>
  <c r="D57" i="11"/>
  <c r="D56" i="11"/>
  <c r="D55" i="11"/>
  <c r="J47" i="11"/>
  <c r="D49" i="11" s="1"/>
  <c r="G47" i="11"/>
  <c r="D47" i="11"/>
  <c r="D46" i="11"/>
  <c r="D45" i="11"/>
  <c r="J37" i="11"/>
  <c r="D39" i="11" s="1"/>
  <c r="G37" i="11"/>
  <c r="D37" i="11"/>
  <c r="D36" i="11"/>
  <c r="D35" i="11"/>
  <c r="J27" i="11"/>
  <c r="D29" i="11" s="1"/>
  <c r="G27" i="11"/>
  <c r="D27" i="11"/>
  <c r="D26" i="11"/>
  <c r="D25" i="11"/>
  <c r="J17" i="11"/>
  <c r="D19" i="11" s="1"/>
  <c r="G17" i="11"/>
  <c r="D17" i="11"/>
  <c r="D16" i="11"/>
  <c r="D15" i="11"/>
  <c r="C9" i="11"/>
  <c r="C18" i="11" s="1"/>
  <c r="C19" i="11" s="1"/>
  <c r="C28" i="11" s="1"/>
  <c r="C29" i="11" s="1"/>
  <c r="C38" i="11" s="1"/>
  <c r="C39" i="11" s="1"/>
  <c r="C48" i="11" s="1"/>
  <c r="C49" i="11" s="1"/>
  <c r="C58" i="11" s="1"/>
  <c r="C59" i="11" s="1"/>
  <c r="C68" i="11" s="1"/>
  <c r="C69" i="11" s="1"/>
  <c r="C78" i="11" s="1"/>
  <c r="C79" i="11" s="1"/>
  <c r="C88" i="11" s="1"/>
  <c r="C89" i="11" s="1"/>
  <c r="C98" i="11" s="1"/>
  <c r="C99" i="11" s="1"/>
  <c r="C108" i="11" s="1"/>
  <c r="C109" i="11" s="1"/>
  <c r="C118" i="11" s="1"/>
  <c r="C119" i="11" s="1"/>
  <c r="B9" i="11"/>
  <c r="B18" i="11" s="1"/>
  <c r="B19" i="11" s="1"/>
  <c r="B28" i="11" s="1"/>
  <c r="B29" i="11" s="1"/>
  <c r="B38" i="11" s="1"/>
  <c r="B39" i="11" s="1"/>
  <c r="B48" i="11" s="1"/>
  <c r="B49" i="11" s="1"/>
  <c r="B58" i="11" s="1"/>
  <c r="B59" i="11" s="1"/>
  <c r="B68" i="11" s="1"/>
  <c r="B69" i="11" s="1"/>
  <c r="B78" i="11" s="1"/>
  <c r="B79" i="11" s="1"/>
  <c r="B88" i="11" s="1"/>
  <c r="B89" i="11" s="1"/>
  <c r="B98" i="11" s="1"/>
  <c r="B99" i="11" s="1"/>
  <c r="B108" i="11" s="1"/>
  <c r="B109" i="11" s="1"/>
  <c r="B118" i="11" s="1"/>
  <c r="B119" i="11" s="1"/>
  <c r="J7" i="11"/>
  <c r="G7" i="11"/>
  <c r="D9" i="11" s="1"/>
  <c r="D7" i="11"/>
  <c r="D6" i="11"/>
  <c r="D5" i="11"/>
  <c r="G117" i="10"/>
  <c r="G107" i="10"/>
  <c r="G97" i="10"/>
  <c r="G87" i="10"/>
  <c r="G77" i="10"/>
  <c r="G67" i="10"/>
  <c r="G57" i="10"/>
  <c r="G47" i="10"/>
  <c r="G37" i="10"/>
  <c r="G27" i="10"/>
  <c r="G7" i="10"/>
  <c r="G7" i="9"/>
  <c r="D9" i="12" l="1"/>
  <c r="B9" i="8"/>
  <c r="G17" i="8"/>
  <c r="G7" i="8"/>
  <c r="G117" i="7"/>
  <c r="D117" i="7"/>
  <c r="D116" i="7"/>
  <c r="D115" i="7"/>
  <c r="G107" i="7"/>
  <c r="D107" i="7"/>
  <c r="D106" i="7"/>
  <c r="D105" i="7"/>
  <c r="G97" i="7"/>
  <c r="D97" i="7"/>
  <c r="D96" i="7"/>
  <c r="D95" i="7"/>
  <c r="G87" i="7"/>
  <c r="D87" i="7"/>
  <c r="D86" i="7"/>
  <c r="D85" i="7"/>
  <c r="G77" i="7"/>
  <c r="D77" i="7"/>
  <c r="D76" i="7"/>
  <c r="D75" i="7"/>
  <c r="G67" i="7"/>
  <c r="D67" i="7"/>
  <c r="D66" i="7"/>
  <c r="D65" i="7"/>
  <c r="G57" i="7"/>
  <c r="D57" i="7"/>
  <c r="D56" i="7"/>
  <c r="D55" i="7"/>
  <c r="G47" i="7"/>
  <c r="D47" i="7"/>
  <c r="D46" i="7"/>
  <c r="D45" i="7"/>
  <c r="G37" i="7"/>
  <c r="D37" i="7"/>
  <c r="D36" i="7"/>
  <c r="D35" i="7"/>
  <c r="G27" i="7"/>
  <c r="D27" i="7"/>
  <c r="D26" i="7"/>
  <c r="D25" i="7"/>
  <c r="G17" i="7"/>
  <c r="D17" i="7"/>
  <c r="D19" i="7" s="1"/>
  <c r="D16" i="7"/>
  <c r="D15" i="7"/>
  <c r="G7" i="7" l="1"/>
  <c r="D7" i="7"/>
  <c r="D5" i="7"/>
  <c r="G117" i="5"/>
  <c r="D117" i="5"/>
  <c r="D116" i="5"/>
  <c r="D115" i="5"/>
  <c r="G107" i="5"/>
  <c r="D107" i="5"/>
  <c r="D106" i="5"/>
  <c r="D105" i="5"/>
  <c r="G97" i="5"/>
  <c r="D97" i="5"/>
  <c r="D96" i="5"/>
  <c r="D95" i="5"/>
  <c r="G87" i="5"/>
  <c r="D87" i="5"/>
  <c r="D86" i="5"/>
  <c r="D85" i="5"/>
  <c r="G77" i="5"/>
  <c r="D77" i="5"/>
  <c r="D76" i="5"/>
  <c r="D75" i="5"/>
  <c r="G67" i="5"/>
  <c r="D67" i="5"/>
  <c r="D66" i="5"/>
  <c r="D65" i="5"/>
  <c r="G57" i="5"/>
  <c r="D57" i="5"/>
  <c r="D56" i="5"/>
  <c r="D55" i="5"/>
  <c r="G47" i="5"/>
  <c r="D47" i="5"/>
  <c r="D46" i="5"/>
  <c r="D45" i="5"/>
  <c r="G37" i="5"/>
  <c r="D37" i="5"/>
  <c r="D36" i="5"/>
  <c r="D35" i="5"/>
  <c r="G27" i="5"/>
  <c r="D27" i="5"/>
  <c r="D26" i="5"/>
  <c r="D25" i="5"/>
  <c r="G17" i="5"/>
  <c r="D17" i="5"/>
  <c r="D16" i="5"/>
  <c r="D15" i="5"/>
  <c r="G7" i="5" l="1"/>
  <c r="C7" i="8" l="1"/>
  <c r="D7" i="8" s="1"/>
  <c r="D6" i="8"/>
  <c r="T6" i="8" s="1"/>
  <c r="J117" i="10"/>
  <c r="D119" i="10" s="1"/>
  <c r="D117" i="10"/>
  <c r="D116" i="10"/>
  <c r="D115" i="10"/>
  <c r="J107" i="10"/>
  <c r="D109" i="10" s="1"/>
  <c r="D107" i="10"/>
  <c r="D106" i="10"/>
  <c r="D105" i="10"/>
  <c r="J97" i="10"/>
  <c r="D99" i="10" s="1"/>
  <c r="D97" i="10"/>
  <c r="D96" i="10"/>
  <c r="D95" i="10"/>
  <c r="J87" i="10"/>
  <c r="D89" i="10" s="1"/>
  <c r="D87" i="10"/>
  <c r="D86" i="10"/>
  <c r="D85" i="10"/>
  <c r="J77" i="10"/>
  <c r="D79" i="10" s="1"/>
  <c r="D77" i="10"/>
  <c r="D76" i="10"/>
  <c r="D75" i="10"/>
  <c r="J67" i="10"/>
  <c r="D69" i="10" s="1"/>
  <c r="D67" i="10"/>
  <c r="D66" i="10"/>
  <c r="D65" i="10"/>
  <c r="J57" i="10"/>
  <c r="D59" i="10" s="1"/>
  <c r="D57" i="10"/>
  <c r="D56" i="10"/>
  <c r="D55" i="10"/>
  <c r="J47" i="10"/>
  <c r="D49" i="10" s="1"/>
  <c r="D47" i="10"/>
  <c r="D46" i="10"/>
  <c r="D45" i="10"/>
  <c r="J37" i="10"/>
  <c r="D39" i="10" s="1"/>
  <c r="D37" i="10"/>
  <c r="D36" i="10"/>
  <c r="D35" i="10"/>
  <c r="J27" i="10"/>
  <c r="D29" i="10" s="1"/>
  <c r="D27" i="10"/>
  <c r="D26" i="10"/>
  <c r="D25" i="10"/>
  <c r="J17" i="10"/>
  <c r="D19" i="10" s="1"/>
  <c r="D17" i="10"/>
  <c r="D16" i="10"/>
  <c r="D15" i="10"/>
  <c r="B9" i="10"/>
  <c r="B18" i="10" s="1"/>
  <c r="B19" i="10" s="1"/>
  <c r="B28" i="10" s="1"/>
  <c r="B29" i="10" s="1"/>
  <c r="B38" i="10" s="1"/>
  <c r="B39" i="10" s="1"/>
  <c r="B48" i="10" s="1"/>
  <c r="B49" i="10" s="1"/>
  <c r="B58" i="10" s="1"/>
  <c r="B59" i="10" s="1"/>
  <c r="B68" i="10" s="1"/>
  <c r="B69" i="10" s="1"/>
  <c r="B78" i="10" s="1"/>
  <c r="B79" i="10" s="1"/>
  <c r="B88" i="10" s="1"/>
  <c r="B89" i="10" s="1"/>
  <c r="B98" i="10" s="1"/>
  <c r="B99" i="10" s="1"/>
  <c r="B108" i="10" s="1"/>
  <c r="B109" i="10" s="1"/>
  <c r="B118" i="10" s="1"/>
  <c r="B119" i="10" s="1"/>
  <c r="J7" i="10"/>
  <c r="D9" i="10" s="1"/>
  <c r="C9" i="10"/>
  <c r="C18" i="10" s="1"/>
  <c r="C19" i="10" s="1"/>
  <c r="C28" i="10" s="1"/>
  <c r="C29" i="10" s="1"/>
  <c r="C38" i="10" s="1"/>
  <c r="C39" i="10" s="1"/>
  <c r="C48" i="10" s="1"/>
  <c r="C49" i="10" s="1"/>
  <c r="C58" i="10" s="1"/>
  <c r="C59" i="10" s="1"/>
  <c r="C68" i="10" s="1"/>
  <c r="C69" i="10" s="1"/>
  <c r="C78" i="10" s="1"/>
  <c r="C79" i="10" s="1"/>
  <c r="C88" i="10" s="1"/>
  <c r="C89" i="10" s="1"/>
  <c r="C98" i="10" s="1"/>
  <c r="C99" i="10" s="1"/>
  <c r="C108" i="10" s="1"/>
  <c r="C109" i="10" s="1"/>
  <c r="C118" i="10" s="1"/>
  <c r="C119" i="10" s="1"/>
  <c r="D6" i="10"/>
  <c r="D5" i="10"/>
  <c r="J117" i="9"/>
  <c r="D119" i="9" s="1"/>
  <c r="D117" i="9"/>
  <c r="D116" i="9"/>
  <c r="D115" i="9"/>
  <c r="J107" i="9"/>
  <c r="D109" i="9" s="1"/>
  <c r="D107" i="9"/>
  <c r="D106" i="9"/>
  <c r="D105" i="9"/>
  <c r="J97" i="9"/>
  <c r="D99" i="9" s="1"/>
  <c r="D97" i="9"/>
  <c r="D96" i="9"/>
  <c r="D95" i="9"/>
  <c r="J87" i="9"/>
  <c r="D89" i="9" s="1"/>
  <c r="D87" i="9"/>
  <c r="D86" i="9"/>
  <c r="D85" i="9"/>
  <c r="J77" i="9"/>
  <c r="D79" i="9" s="1"/>
  <c r="D77" i="9"/>
  <c r="D76" i="9"/>
  <c r="D75" i="9"/>
  <c r="J67" i="9"/>
  <c r="D69" i="9" s="1"/>
  <c r="D67" i="9"/>
  <c r="D66" i="9"/>
  <c r="D65" i="9"/>
  <c r="J57" i="9"/>
  <c r="D59" i="9" s="1"/>
  <c r="D57" i="9"/>
  <c r="D56" i="9"/>
  <c r="D55" i="9"/>
  <c r="J47" i="9"/>
  <c r="D49" i="9" s="1"/>
  <c r="D47" i="9"/>
  <c r="D46" i="9"/>
  <c r="D45" i="9"/>
  <c r="J37" i="9"/>
  <c r="D39" i="9" s="1"/>
  <c r="D37" i="9"/>
  <c r="D36" i="9"/>
  <c r="D35" i="9"/>
  <c r="J27" i="9"/>
  <c r="D29" i="9" s="1"/>
  <c r="D27" i="9"/>
  <c r="D26" i="9"/>
  <c r="D25" i="9"/>
  <c r="J17" i="9"/>
  <c r="D19" i="9" s="1"/>
  <c r="D17" i="9"/>
  <c r="D16" i="9"/>
  <c r="D15" i="9"/>
  <c r="B9" i="9"/>
  <c r="B18" i="9" s="1"/>
  <c r="B19" i="9" s="1"/>
  <c r="B28" i="9" s="1"/>
  <c r="B29" i="9" s="1"/>
  <c r="B38" i="9" s="1"/>
  <c r="B39" i="9" s="1"/>
  <c r="B48" i="9" s="1"/>
  <c r="B49" i="9" s="1"/>
  <c r="B58" i="9" s="1"/>
  <c r="B59" i="9" s="1"/>
  <c r="B68" i="9" s="1"/>
  <c r="B69" i="9" s="1"/>
  <c r="B78" i="9" s="1"/>
  <c r="B79" i="9" s="1"/>
  <c r="B88" i="9" s="1"/>
  <c r="B89" i="9" s="1"/>
  <c r="B98" i="9" s="1"/>
  <c r="B99" i="9" s="1"/>
  <c r="B108" i="9" s="1"/>
  <c r="B109" i="9" s="1"/>
  <c r="B118" i="9" s="1"/>
  <c r="B119" i="9" s="1"/>
  <c r="J7" i="9"/>
  <c r="D9" i="9" s="1"/>
  <c r="C9" i="9"/>
  <c r="C18" i="9" s="1"/>
  <c r="C19" i="9" s="1"/>
  <c r="C28" i="9" s="1"/>
  <c r="C29" i="9" s="1"/>
  <c r="C38" i="9" s="1"/>
  <c r="C39" i="9" s="1"/>
  <c r="C48" i="9" s="1"/>
  <c r="C49" i="9" s="1"/>
  <c r="C58" i="9" s="1"/>
  <c r="C59" i="9" s="1"/>
  <c r="C68" i="9" s="1"/>
  <c r="C69" i="9" s="1"/>
  <c r="C78" i="9" s="1"/>
  <c r="C79" i="9" s="1"/>
  <c r="C88" i="9" s="1"/>
  <c r="C89" i="9" s="1"/>
  <c r="C98" i="9" s="1"/>
  <c r="C99" i="9" s="1"/>
  <c r="C108" i="9" s="1"/>
  <c r="C109" i="9" s="1"/>
  <c r="C118" i="9" s="1"/>
  <c r="C119" i="9" s="1"/>
  <c r="D6" i="9"/>
  <c r="D5" i="9"/>
  <c r="D7" i="10" l="1"/>
  <c r="D7" i="9"/>
  <c r="J7" i="7"/>
  <c r="D9" i="7" s="1"/>
  <c r="B6" i="7" l="1"/>
  <c r="D6" i="7" s="1"/>
  <c r="B6" i="5" l="1"/>
  <c r="J117" i="8"/>
  <c r="D119" i="8" s="1"/>
  <c r="D117" i="8"/>
  <c r="D116" i="8"/>
  <c r="D115" i="8"/>
  <c r="J107" i="8"/>
  <c r="D109" i="8" s="1"/>
  <c r="D107" i="8"/>
  <c r="D106" i="8"/>
  <c r="D105" i="8"/>
  <c r="J97" i="8"/>
  <c r="D99" i="8" s="1"/>
  <c r="D97" i="8"/>
  <c r="D96" i="8"/>
  <c r="D95" i="8"/>
  <c r="J87" i="8"/>
  <c r="D89" i="8" s="1"/>
  <c r="D87" i="8"/>
  <c r="D86" i="8"/>
  <c r="D85" i="8"/>
  <c r="J77" i="8"/>
  <c r="D79" i="8" s="1"/>
  <c r="D77" i="8"/>
  <c r="D76" i="8"/>
  <c r="D75" i="8"/>
  <c r="J67" i="8"/>
  <c r="D69" i="8" s="1"/>
  <c r="D67" i="8"/>
  <c r="D66" i="8"/>
  <c r="D65" i="8"/>
  <c r="J57" i="8"/>
  <c r="D59" i="8" s="1"/>
  <c r="D57" i="8"/>
  <c r="D56" i="8"/>
  <c r="D55" i="8"/>
  <c r="J47" i="8"/>
  <c r="D49" i="8" s="1"/>
  <c r="D47" i="8"/>
  <c r="D46" i="8"/>
  <c r="D45" i="8"/>
  <c r="J37" i="8"/>
  <c r="D39" i="8" s="1"/>
  <c r="D37" i="8"/>
  <c r="D36" i="8"/>
  <c r="D35" i="8"/>
  <c r="J27" i="8"/>
  <c r="D29" i="8" s="1"/>
  <c r="D27" i="8"/>
  <c r="D26" i="8"/>
  <c r="D25" i="8"/>
  <c r="J17" i="8"/>
  <c r="D19" i="8" s="1"/>
  <c r="D17" i="8"/>
  <c r="D16" i="8"/>
  <c r="D15" i="8"/>
  <c r="B18" i="8"/>
  <c r="B19" i="8" s="1"/>
  <c r="B28" i="8" s="1"/>
  <c r="B29" i="8" s="1"/>
  <c r="B38" i="8" s="1"/>
  <c r="B39" i="8" s="1"/>
  <c r="B48" i="8" s="1"/>
  <c r="B49" i="8" s="1"/>
  <c r="B58" i="8" s="1"/>
  <c r="B59" i="8" s="1"/>
  <c r="B68" i="8" s="1"/>
  <c r="B69" i="8" s="1"/>
  <c r="B78" i="8" s="1"/>
  <c r="B79" i="8" s="1"/>
  <c r="B88" i="8" s="1"/>
  <c r="B89" i="8" s="1"/>
  <c r="B98" i="8" s="1"/>
  <c r="B99" i="8" s="1"/>
  <c r="B108" i="8" s="1"/>
  <c r="B109" i="8" s="1"/>
  <c r="B118" i="8" s="1"/>
  <c r="B119" i="8" s="1"/>
  <c r="J7" i="8"/>
  <c r="S7" i="8" s="1"/>
  <c r="T7" i="8" s="1"/>
  <c r="C9" i="8"/>
  <c r="D5" i="8"/>
  <c r="J117" i="7"/>
  <c r="D119" i="7" s="1"/>
  <c r="J107" i="7"/>
  <c r="D109" i="7" s="1"/>
  <c r="J97" i="7"/>
  <c r="D99" i="7" s="1"/>
  <c r="J87" i="7"/>
  <c r="D89" i="7" s="1"/>
  <c r="J77" i="7"/>
  <c r="D79" i="7" s="1"/>
  <c r="J67" i="7"/>
  <c r="D69" i="7" s="1"/>
  <c r="J57" i="7"/>
  <c r="D59" i="7" s="1"/>
  <c r="J47" i="7"/>
  <c r="D49" i="7" s="1"/>
  <c r="J37" i="7"/>
  <c r="D39" i="7" s="1"/>
  <c r="J27" i="7"/>
  <c r="D29" i="7" s="1"/>
  <c r="B9" i="7"/>
  <c r="B18" i="7" s="1"/>
  <c r="B19" i="7" s="1"/>
  <c r="B28" i="7" s="1"/>
  <c r="B29" i="7" s="1"/>
  <c r="B38" i="7" s="1"/>
  <c r="B39" i="7" s="1"/>
  <c r="B48" i="7" s="1"/>
  <c r="B49" i="7" s="1"/>
  <c r="B58" i="7" s="1"/>
  <c r="B59" i="7" s="1"/>
  <c r="B68" i="7" s="1"/>
  <c r="B69" i="7" s="1"/>
  <c r="B78" i="7" s="1"/>
  <c r="B79" i="7" s="1"/>
  <c r="B88" i="7" s="1"/>
  <c r="B89" i="7" s="1"/>
  <c r="B98" i="7" s="1"/>
  <c r="B99" i="7" s="1"/>
  <c r="B108" i="7" s="1"/>
  <c r="B109" i="7" s="1"/>
  <c r="B118" i="7" s="1"/>
  <c r="B119" i="7" s="1"/>
  <c r="C9" i="7"/>
  <c r="C18" i="7" s="1"/>
  <c r="C19" i="7" s="1"/>
  <c r="C28" i="7" s="1"/>
  <c r="C29" i="7" s="1"/>
  <c r="C38" i="7" s="1"/>
  <c r="C39" i="7" s="1"/>
  <c r="C48" i="7" s="1"/>
  <c r="C49" i="7" s="1"/>
  <c r="C58" i="7" s="1"/>
  <c r="C59" i="7" s="1"/>
  <c r="C68" i="7" s="1"/>
  <c r="C69" i="7" s="1"/>
  <c r="C78" i="7" s="1"/>
  <c r="C79" i="7" s="1"/>
  <c r="C88" i="7" s="1"/>
  <c r="C89" i="7" s="1"/>
  <c r="C98" i="7" s="1"/>
  <c r="C99" i="7" s="1"/>
  <c r="C108" i="7" s="1"/>
  <c r="C109" i="7" s="1"/>
  <c r="C118" i="7" s="1"/>
  <c r="C119" i="7" s="1"/>
  <c r="J117" i="5"/>
  <c r="D119" i="5" s="1"/>
  <c r="J107" i="5"/>
  <c r="D109" i="5" s="1"/>
  <c r="J97" i="5"/>
  <c r="D99" i="5" s="1"/>
  <c r="J87" i="5"/>
  <c r="D89" i="5" s="1"/>
  <c r="J77" i="5"/>
  <c r="D79" i="5" s="1"/>
  <c r="J67" i="5"/>
  <c r="D69" i="5" s="1"/>
  <c r="J57" i="5"/>
  <c r="D59" i="5" s="1"/>
  <c r="J47" i="5"/>
  <c r="D49" i="5" s="1"/>
  <c r="J37" i="5"/>
  <c r="D39" i="5" s="1"/>
  <c r="J27" i="5"/>
  <c r="D29" i="5" s="1"/>
  <c r="J17" i="5"/>
  <c r="D19" i="5" s="1"/>
  <c r="B9" i="5"/>
  <c r="B18" i="5" s="1"/>
  <c r="B19" i="5" s="1"/>
  <c r="B28" i="5" s="1"/>
  <c r="B29" i="5" s="1"/>
  <c r="B38" i="5" s="1"/>
  <c r="B39" i="5" s="1"/>
  <c r="B48" i="5" s="1"/>
  <c r="B49" i="5" s="1"/>
  <c r="B58" i="5" s="1"/>
  <c r="B59" i="5" s="1"/>
  <c r="B68" i="5" s="1"/>
  <c r="B69" i="5" s="1"/>
  <c r="B78" i="5" s="1"/>
  <c r="B79" i="5" s="1"/>
  <c r="B88" i="5" s="1"/>
  <c r="B89" i="5" s="1"/>
  <c r="B98" i="5" s="1"/>
  <c r="B99" i="5" s="1"/>
  <c r="B108" i="5" s="1"/>
  <c r="B109" i="5" s="1"/>
  <c r="B118" i="5" s="1"/>
  <c r="B119" i="5" s="1"/>
  <c r="J7" i="5"/>
  <c r="D9" i="5" s="1"/>
  <c r="D7" i="5"/>
  <c r="C9" i="5"/>
  <c r="C18" i="5" s="1"/>
  <c r="C19" i="5" s="1"/>
  <c r="C28" i="5" s="1"/>
  <c r="C29" i="5" s="1"/>
  <c r="C38" i="5" s="1"/>
  <c r="C39" i="5" s="1"/>
  <c r="C48" i="5" s="1"/>
  <c r="C49" i="5" s="1"/>
  <c r="C58" i="5" s="1"/>
  <c r="C59" i="5" s="1"/>
  <c r="C68" i="5" s="1"/>
  <c r="C69" i="5" s="1"/>
  <c r="C78" i="5" s="1"/>
  <c r="C79" i="5" s="1"/>
  <c r="C88" i="5" s="1"/>
  <c r="C89" i="5" s="1"/>
  <c r="C98" i="5" s="1"/>
  <c r="C99" i="5" s="1"/>
  <c r="C108" i="5" s="1"/>
  <c r="C109" i="5" s="1"/>
  <c r="C118" i="5" s="1"/>
  <c r="C119" i="5" s="1"/>
  <c r="D6" i="5"/>
  <c r="D5" i="5"/>
  <c r="C18" i="8" l="1"/>
  <c r="C19" i="8" s="1"/>
  <c r="C28" i="8" s="1"/>
  <c r="C29" i="8" s="1"/>
  <c r="C38" i="8" s="1"/>
  <c r="C39" i="8" s="1"/>
  <c r="C48" i="8" s="1"/>
  <c r="C49" i="8" s="1"/>
  <c r="C58" i="8" s="1"/>
  <c r="C59" i="8" s="1"/>
  <c r="C68" i="8" s="1"/>
  <c r="C69" i="8" s="1"/>
  <c r="C78" i="8" s="1"/>
  <c r="C79" i="8" s="1"/>
  <c r="C88" i="8" s="1"/>
  <c r="C89" i="8" s="1"/>
  <c r="C98" i="8" s="1"/>
  <c r="C99" i="8" s="1"/>
  <c r="C108" i="8" s="1"/>
  <c r="C109" i="8" s="1"/>
  <c r="C118" i="8" s="1"/>
  <c r="C119" i="8" s="1"/>
  <c r="D9" i="8"/>
  <c r="O23" i="4"/>
  <c r="O22" i="4"/>
  <c r="O21" i="4"/>
  <c r="N17" i="4"/>
  <c r="O17" i="4" s="1"/>
  <c r="M17" i="4"/>
  <c r="L17" i="4"/>
  <c r="K17" i="4"/>
  <c r="J17" i="4"/>
  <c r="I17" i="4"/>
  <c r="H17" i="4"/>
  <c r="G17" i="4"/>
  <c r="F17" i="4"/>
  <c r="E17" i="4"/>
  <c r="D17" i="4"/>
  <c r="C17" i="4"/>
  <c r="B17" i="4"/>
  <c r="O15" i="4"/>
  <c r="O14" i="4"/>
  <c r="N13" i="4"/>
  <c r="O13" i="4" s="1"/>
  <c r="M13" i="4"/>
  <c r="L13" i="4"/>
  <c r="K13" i="4"/>
  <c r="J13" i="4"/>
  <c r="I13" i="4"/>
  <c r="H13" i="4"/>
  <c r="G13" i="4"/>
  <c r="F13" i="4"/>
  <c r="E13" i="4"/>
  <c r="D13" i="4"/>
  <c r="C13" i="4"/>
  <c r="B13" i="4"/>
  <c r="O11" i="4"/>
  <c r="O10" i="4"/>
  <c r="O9" i="4"/>
  <c r="N8" i="4"/>
  <c r="O8" i="4" s="1"/>
  <c r="M8" i="4"/>
  <c r="L8" i="4"/>
  <c r="K8" i="4"/>
  <c r="J8" i="4"/>
  <c r="I8" i="4"/>
  <c r="H8" i="4"/>
  <c r="G8" i="4"/>
  <c r="F8" i="4"/>
  <c r="E8" i="4"/>
  <c r="D8" i="4"/>
  <c r="C8" i="4"/>
  <c r="B8" i="4"/>
  <c r="N5" i="4"/>
  <c r="M5" i="4"/>
  <c r="L5" i="4"/>
  <c r="K5" i="4"/>
  <c r="J5" i="4"/>
  <c r="I5" i="4"/>
  <c r="H5" i="4"/>
  <c r="G5" i="4"/>
  <c r="F5" i="4"/>
  <c r="E5" i="4"/>
  <c r="D5" i="4"/>
  <c r="C5" i="4"/>
  <c r="B5" i="4"/>
  <c r="B6" i="4" s="1"/>
  <c r="O4" i="4"/>
  <c r="O3" i="4"/>
  <c r="O5" i="4" s="1"/>
  <c r="C6" i="4" l="1"/>
  <c r="D6" i="4" s="1"/>
  <c r="E6" i="4" s="1"/>
  <c r="F6" i="4" s="1"/>
  <c r="G6" i="4" s="1"/>
  <c r="H6" i="4" s="1"/>
  <c r="I6" i="4" s="1"/>
  <c r="J6" i="4" s="1"/>
  <c r="K6" i="4" s="1"/>
  <c r="L6" i="4" s="1"/>
  <c r="M6" i="4" s="1"/>
  <c r="N6" i="4" s="1"/>
  <c r="O6" i="4" s="1"/>
  <c r="P35" i="20"/>
  <c r="I33" i="20"/>
  <c r="I31" i="20" s="1"/>
  <c r="P31" i="20" s="1"/>
  <c r="P33" i="20" l="1"/>
</calcChain>
</file>

<file path=xl/sharedStrings.xml><?xml version="1.0" encoding="utf-8"?>
<sst xmlns="http://schemas.openxmlformats.org/spreadsheetml/2006/main" count="2983" uniqueCount="72">
  <si>
    <t>PLANILLA CONCILIACIÓN GLOBAL</t>
  </si>
  <si>
    <t>GA-SP-PL-14
v1
Hoja 1 de 2</t>
  </si>
  <si>
    <t>FACULTAD NACIONAL DE SALUD PÚBLICA</t>
  </si>
  <si>
    <t>INGRESOS Y EGRESOS SAP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</si>
  <si>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</si>
  <si>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</si>
  <si>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</si>
  <si>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</si>
  <si>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</si>
  <si>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</si>
  <si>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</si>
  <si>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</si>
  <si>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</t>
  </si>
  <si>
    <t>OCTUBRE</t>
  </si>
  <si>
    <t>NOVIEMBRE</t>
  </si>
  <si>
    <t>DICIEMBRE</t>
  </si>
  <si>
    <t>ANUAL</t>
  </si>
  <si>
    <t>R.BALANCE</t>
  </si>
  <si>
    <t>SAP</t>
  </si>
  <si>
    <t>SIGEP</t>
  </si>
  <si>
    <t>SALDO</t>
  </si>
  <si>
    <t>INGRESOS</t>
  </si>
  <si>
    <t>EGRESOS</t>
  </si>
  <si>
    <t>SALDOS ACUMULADOS</t>
  </si>
  <si>
    <t>SALDO MES</t>
  </si>
  <si>
    <t>SALDO ACUMULADO MES A MES</t>
  </si>
  <si>
    <t>SUSTENTACIÓN DIFERENCIA INGRESOS</t>
  </si>
  <si>
    <t>SUSTENTACION DIF-ING</t>
  </si>
  <si>
    <t>TOTAL AJUSTES INTERNOS</t>
  </si>
  <si>
    <t>TRANSPORTE</t>
  </si>
  <si>
    <t>DEVOLUCIONES</t>
  </si>
  <si>
    <t>REINTEGROS</t>
  </si>
  <si>
    <t>TRANSFERENCIAS NO SE DIGITAN</t>
  </si>
  <si>
    <t>SUSTENTACIÓN DIFERENCIA EGRESOS</t>
  </si>
  <si>
    <t>TOTAL AJUSTE PDTES</t>
  </si>
  <si>
    <t>TRANSFERENCIAS COBRO OTROS CG</t>
  </si>
  <si>
    <t>TRANSFERENCIAS PAGO OTROS CG</t>
  </si>
  <si>
    <t>FUA 2023 - 21040005</t>
  </si>
  <si>
    <t>FUA PROYECTOS - 21040005</t>
  </si>
  <si>
    <t>SEGURIDAD SOCIAL</t>
  </si>
  <si>
    <t>SALDO FUA</t>
  </si>
  <si>
    <t>AJUSTES INTERNOS SIGEP</t>
  </si>
  <si>
    <t>REINTEGROS DEVOLUCIONES</t>
  </si>
  <si>
    <t>TRANSFERENCIAS NO SE DIGITAN SAP</t>
  </si>
  <si>
    <t>TRANSFERENCIAS</t>
  </si>
  <si>
    <t>CONCEPTO</t>
  </si>
  <si>
    <t>DIFERENCIA CEGE</t>
  </si>
  <si>
    <t>FUA</t>
  </si>
  <si>
    <t>SS</t>
  </si>
  <si>
    <t>TRANSFERENCIAS PARA PAGO</t>
  </si>
  <si>
    <t>TRANSFERENCIAS PARA COBRO</t>
  </si>
  <si>
    <t>TRANSFERENCIAS QUE NO SE DIGITAN AJUSTE SAP</t>
  </si>
  <si>
    <t>AJUSTES INTERNOS</t>
  </si>
  <si>
    <t>REINTEGROS O DEVOLUCIONES</t>
  </si>
  <si>
    <t>DIFERENCIA</t>
  </si>
  <si>
    <t>DIFERENCIA SS</t>
  </si>
  <si>
    <t>VLR</t>
  </si>
  <si>
    <t>CEGE PAGO</t>
  </si>
  <si>
    <t>RECURSOS DEL BALANCE</t>
  </si>
  <si>
    <t>SALDO ANTERIOR</t>
  </si>
  <si>
    <t>SEPTIEMBRE</t>
  </si>
  <si>
    <t>FONDOS GENERALES</t>
  </si>
  <si>
    <t>FONDOS GENERAÑES</t>
  </si>
  <si>
    <t>CEGE COBRO</t>
  </si>
  <si>
    <t>21030002-21060002</t>
  </si>
  <si>
    <t>PLANILLA CONCILIACIÓN GLOBAL - SALDO SAP VS SIGEP</t>
  </si>
  <si>
    <t>GA-SP-PL-14
v1
Hoja 2 de 2</t>
  </si>
  <si>
    <t>CENTRO GESTOR</t>
  </si>
  <si>
    <t>R. BALANCE</t>
  </si>
  <si>
    <t>TOTAL X CEGE</t>
  </si>
  <si>
    <t>TOTAL</t>
  </si>
  <si>
    <t>SALDO 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</si>
</sst>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_-&quot;$&quot;\ * #,##0_-;\-&quot;$&quot;\ * #,##0_-;_-&quot;$&quot;\ * &quot;-&quot;??_-;_-@_-"/>
    <numFmt numFmtId="166" formatCode="_(* #,##0_);_(* \(#,##0\);_(* &quot;-&quot;??_);_(@_)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sz val="20"/>
      <color theme="1"/>
      <name val="Aptos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Aptos Narrow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scheme val="minor"/>
    </font>
    <font>
      <b/>
      <sz val="14"/>
      <color theme="1"/>
      <name val="Calibri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3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wrapText="1"/>
    </xf>
    <xf numFmtId="0" fontId="2" fillId="0" borderId="0" xfId="0" applyFont="1" applyAlignment="1">
      <alignment horizont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3" fontId="3" fillId="5" borderId="6" xfId="0" applyNumberFormat="1" applyFont="1" applyFill="1" applyBorder="1" applyAlignment="1">
      <alignment horizontal="center" vertical="center" wrapText="1"/>
    </xf>
    <xf numFmtId="3" fontId="3" fillId="9" borderId="1" xfId="0" applyNumberFormat="1" applyFont="1" applyFill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 wrapText="1"/>
    </xf>
    <xf numFmtId="3" fontId="3" fillId="10" borderId="6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wrapText="1"/>
    </xf>
    <xf numFmtId="3" fontId="2" fillId="0" borderId="2" xfId="0" applyNumberFormat="1" applyFont="1" applyBorder="1" applyAlignment="1">
      <alignment wrapText="1"/>
    </xf>
    <xf numFmtId="3" fontId="2" fillId="0" borderId="1" xfId="0" applyNumberFormat="1" applyFont="1" applyBorder="1" applyAlignment="1">
      <alignment horizontal="right" wrapText="1"/>
    </xf>
    <xf numFmtId="3" fontId="5" fillId="0" borderId="0" xfId="1" applyNumberFormat="1" applyAlignment="1">
      <alignment horizontal="right" vertical="top"/>
    </xf>
    <xf numFmtId="3" fontId="8" fillId="4" borderId="0" xfId="0" applyNumberFormat="1" applyFont="1" applyFill="1" applyProtection="1">
      <protection locked="0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9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wrapText="1"/>
    </xf>
    <xf numFmtId="0" fontId="4" fillId="8" borderId="0" xfId="0" applyFont="1" applyFill="1" applyAlignment="1">
      <alignment horizontal="center" vertical="center" wrapText="1"/>
    </xf>
    <xf numFmtId="164" fontId="0" fillId="0" borderId="0" xfId="13" applyNumberFormat="1" applyFont="1" applyAlignment="1">
      <alignment horizontal="center"/>
    </xf>
    <xf numFmtId="164" fontId="1" fillId="0" borderId="0" xfId="13" applyNumberFormat="1" applyFont="1" applyAlignment="1">
      <alignment horizontal="center" vertical="center"/>
    </xf>
    <xf numFmtId="164" fontId="1" fillId="0" borderId="0" xfId="13" applyNumberFormat="1" applyFont="1" applyAlignment="1">
      <alignment horizontal="center" vertical="center" wrapText="1"/>
    </xf>
    <xf numFmtId="164" fontId="1" fillId="0" borderId="0" xfId="13" applyNumberFormat="1" applyFont="1" applyFill="1" applyAlignment="1">
      <alignment horizontal="center" vertical="center" wrapText="1"/>
    </xf>
    <xf numFmtId="164" fontId="0" fillId="0" borderId="0" xfId="13" applyNumberFormat="1" applyFont="1" applyAlignment="1">
      <alignment horizontal="center" vertical="center"/>
    </xf>
    <xf numFmtId="164" fontId="0" fillId="0" borderId="0" xfId="13" applyNumberFormat="1" applyFont="1" applyAlignment="1">
      <alignment vertical="center"/>
    </xf>
    <xf numFmtId="164" fontId="1" fillId="0" borderId="12" xfId="13" applyNumberFormat="1" applyFont="1" applyBorder="1" applyAlignment="1">
      <alignment horizontal="center" vertical="center"/>
    </xf>
    <xf numFmtId="164" fontId="0" fillId="0" borderId="12" xfId="13" applyNumberFormat="1" applyFont="1" applyBorder="1" applyAlignment="1">
      <alignment horizontal="center" vertical="center"/>
    </xf>
    <xf numFmtId="164" fontId="1" fillId="0" borderId="13" xfId="13" applyNumberFormat="1" applyFont="1" applyBorder="1" applyAlignment="1">
      <alignment horizontal="center" vertical="center"/>
    </xf>
    <xf numFmtId="164" fontId="1" fillId="0" borderId="0" xfId="13" applyNumberFormat="1" applyFont="1" applyBorder="1" applyAlignment="1">
      <alignment horizontal="center" vertical="center"/>
    </xf>
    <xf numFmtId="164" fontId="0" fillId="0" borderId="0" xfId="13" applyNumberFormat="1" applyFont="1" applyBorder="1" applyAlignment="1">
      <alignment horizontal="center" vertical="center"/>
    </xf>
    <xf numFmtId="164" fontId="1" fillId="0" borderId="15" xfId="13" applyNumberFormat="1" applyFont="1" applyBorder="1" applyAlignment="1">
      <alignment horizontal="center" vertical="center"/>
    </xf>
    <xf numFmtId="164" fontId="0" fillId="11" borderId="0" xfId="13" applyNumberFormat="1" applyFont="1" applyFill="1" applyBorder="1" applyAlignment="1">
      <alignment horizontal="center" vertical="center"/>
    </xf>
    <xf numFmtId="164" fontId="1" fillId="0" borderId="17" xfId="13" applyNumberFormat="1" applyFont="1" applyBorder="1" applyAlignment="1">
      <alignment horizontal="center" vertical="center"/>
    </xf>
    <xf numFmtId="164" fontId="0" fillId="11" borderId="17" xfId="13" applyNumberFormat="1" applyFont="1" applyFill="1" applyBorder="1" applyAlignment="1">
      <alignment horizontal="center" vertical="center"/>
    </xf>
    <xf numFmtId="164" fontId="1" fillId="0" borderId="18" xfId="13" applyNumberFormat="1" applyFont="1" applyBorder="1" applyAlignment="1">
      <alignment horizontal="center" vertical="center"/>
    </xf>
    <xf numFmtId="164" fontId="1" fillId="0" borderId="0" xfId="13" applyNumberFormat="1" applyFont="1" applyFill="1" applyAlignment="1">
      <alignment horizontal="center" vertical="center"/>
    </xf>
    <xf numFmtId="164" fontId="0" fillId="0" borderId="0" xfId="13" applyNumberFormat="1" applyFont="1" applyFill="1" applyAlignment="1">
      <alignment horizontal="center" vertical="center"/>
    </xf>
    <xf numFmtId="164" fontId="0" fillId="0" borderId="0" xfId="13" applyNumberFormat="1" applyFont="1" applyFill="1" applyAlignment="1">
      <alignment vertical="center"/>
    </xf>
    <xf numFmtId="164" fontId="1" fillId="0" borderId="11" xfId="13" applyNumberFormat="1" applyFont="1" applyBorder="1" applyAlignment="1">
      <alignment horizontal="center" vertical="center" wrapText="1"/>
    </xf>
    <xf numFmtId="164" fontId="1" fillId="0" borderId="14" xfId="13" applyNumberFormat="1" applyFont="1" applyBorder="1" applyAlignment="1">
      <alignment horizontal="center" vertical="center" wrapText="1"/>
    </xf>
    <xf numFmtId="164" fontId="1" fillId="0" borderId="16" xfId="13" applyNumberFormat="1" applyFont="1" applyBorder="1" applyAlignment="1">
      <alignment horizontal="center" vertical="center" wrapText="1"/>
    </xf>
    <xf numFmtId="164" fontId="9" fillId="5" borderId="17" xfId="13" applyNumberFormat="1" applyFont="1" applyFill="1" applyBorder="1" applyAlignment="1">
      <alignment horizontal="center" vertical="center"/>
    </xf>
    <xf numFmtId="164" fontId="1" fillId="0" borderId="19" xfId="13" applyNumberFormat="1" applyFont="1" applyBorder="1" applyAlignment="1">
      <alignment horizontal="center" vertical="center" wrapText="1"/>
    </xf>
    <xf numFmtId="164" fontId="1" fillId="0" borderId="20" xfId="13" applyNumberFormat="1" applyFont="1" applyBorder="1" applyAlignment="1">
      <alignment horizontal="center" vertical="center"/>
    </xf>
    <xf numFmtId="164" fontId="0" fillId="0" borderId="20" xfId="13" applyNumberFormat="1" applyFont="1" applyBorder="1" applyAlignment="1">
      <alignment horizontal="center" vertical="center"/>
    </xf>
    <xf numFmtId="164" fontId="1" fillId="0" borderId="21" xfId="13" applyNumberFormat="1" applyFont="1" applyBorder="1" applyAlignment="1">
      <alignment horizontal="center" vertical="center"/>
    </xf>
    <xf numFmtId="164" fontId="0" fillId="12" borderId="12" xfId="13" applyNumberFormat="1" applyFont="1" applyFill="1" applyBorder="1" applyAlignment="1">
      <alignment horizontal="center" vertical="center"/>
    </xf>
    <xf numFmtId="164" fontId="1" fillId="3" borderId="0" xfId="13" applyNumberFormat="1" applyFont="1" applyFill="1" applyBorder="1" applyAlignment="1">
      <alignment horizontal="center" vertical="center"/>
    </xf>
    <xf numFmtId="0" fontId="1" fillId="0" borderId="14" xfId="13" applyNumberFormat="1" applyFont="1" applyBorder="1" applyAlignment="1">
      <alignment horizontal="center" vertical="center" wrapText="1"/>
    </xf>
    <xf numFmtId="0" fontId="1" fillId="0" borderId="0" xfId="13" applyNumberFormat="1" applyFont="1" applyBorder="1" applyAlignment="1">
      <alignment horizontal="center" vertical="center"/>
    </xf>
    <xf numFmtId="164" fontId="0" fillId="3" borderId="0" xfId="13" applyNumberFormat="1" applyFont="1" applyFill="1" applyBorder="1" applyAlignment="1">
      <alignment horizontal="center" vertical="center"/>
    </xf>
    <xf numFmtId="164" fontId="0" fillId="3" borderId="17" xfId="13" applyNumberFormat="1" applyFont="1" applyFill="1" applyBorder="1" applyAlignment="1">
      <alignment horizontal="center" vertical="center"/>
    </xf>
    <xf numFmtId="164" fontId="1" fillId="7" borderId="14" xfId="13" applyNumberFormat="1" applyFont="1" applyFill="1" applyBorder="1" applyAlignment="1">
      <alignment horizontal="center" vertical="center" wrapText="1"/>
    </xf>
    <xf numFmtId="164" fontId="1" fillId="7" borderId="0" xfId="13" applyNumberFormat="1" applyFont="1" applyFill="1" applyBorder="1" applyAlignment="1">
      <alignment horizontal="center" vertical="center"/>
    </xf>
    <xf numFmtId="164" fontId="0" fillId="7" borderId="0" xfId="13" applyNumberFormat="1" applyFont="1" applyFill="1" applyBorder="1" applyAlignment="1">
      <alignment horizontal="center" vertical="center"/>
    </xf>
    <xf numFmtId="164" fontId="1" fillId="7" borderId="15" xfId="13" applyNumberFormat="1" applyFont="1" applyFill="1" applyBorder="1" applyAlignment="1">
      <alignment horizontal="center" vertical="center"/>
    </xf>
    <xf numFmtId="164" fontId="1" fillId="7" borderId="16" xfId="13" applyNumberFormat="1" applyFont="1" applyFill="1" applyBorder="1" applyAlignment="1">
      <alignment horizontal="center" vertical="center" wrapText="1"/>
    </xf>
    <xf numFmtId="164" fontId="1" fillId="7" borderId="17" xfId="13" applyNumberFormat="1" applyFont="1" applyFill="1" applyBorder="1" applyAlignment="1">
      <alignment horizontal="center" vertical="center"/>
    </xf>
    <xf numFmtId="164" fontId="0" fillId="7" borderId="17" xfId="13" applyNumberFormat="1" applyFont="1" applyFill="1" applyBorder="1" applyAlignment="1">
      <alignment horizontal="center" vertical="center"/>
    </xf>
    <xf numFmtId="164" fontId="1" fillId="7" borderId="18" xfId="13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0" borderId="8" xfId="13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165" fontId="0" fillId="0" borderId="8" xfId="16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5" fontId="0" fillId="5" borderId="8" xfId="0" applyNumberForma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165" fontId="1" fillId="5" borderId="8" xfId="0" applyNumberFormat="1" applyFont="1" applyFill="1" applyBorder="1" applyAlignment="1">
      <alignment horizontal="center" vertical="center"/>
    </xf>
    <xf numFmtId="164" fontId="1" fillId="13" borderId="19" xfId="13" applyNumberFormat="1" applyFont="1" applyFill="1" applyBorder="1" applyAlignment="1">
      <alignment horizontal="center" vertical="center" wrapText="1"/>
    </xf>
    <xf numFmtId="164" fontId="1" fillId="13" borderId="20" xfId="13" applyNumberFormat="1" applyFont="1" applyFill="1" applyBorder="1" applyAlignment="1">
      <alignment horizontal="center" vertical="center"/>
    </xf>
    <xf numFmtId="164" fontId="0" fillId="13" borderId="20" xfId="13" applyNumberFormat="1" applyFont="1" applyFill="1" applyBorder="1" applyAlignment="1">
      <alignment horizontal="center" vertical="center"/>
    </xf>
    <xf numFmtId="164" fontId="1" fillId="13" borderId="21" xfId="13" applyNumberFormat="1" applyFont="1" applyFill="1" applyBorder="1" applyAlignment="1">
      <alignment horizontal="center" vertical="center"/>
    </xf>
    <xf numFmtId="166" fontId="0" fillId="0" borderId="0" xfId="13" applyNumberFormat="1" applyFont="1" applyAlignment="1">
      <alignment vertical="center"/>
    </xf>
    <xf numFmtId="166" fontId="0" fillId="0" borderId="0" xfId="13" applyNumberFormat="1" applyFont="1" applyFill="1" applyAlignment="1">
      <alignment horizontal="center" vertical="center"/>
    </xf>
    <xf numFmtId="164" fontId="9" fillId="14" borderId="0" xfId="13" applyNumberFormat="1" applyFont="1" applyFill="1" applyAlignment="1">
      <alignment horizontal="center" vertical="center" wrapText="1"/>
    </xf>
    <xf numFmtId="164" fontId="9" fillId="14" borderId="17" xfId="13" applyNumberFormat="1" applyFont="1" applyFill="1" applyBorder="1" applyAlignment="1">
      <alignment horizontal="center" vertical="center" wrapText="1"/>
    </xf>
    <xf numFmtId="164" fontId="1" fillId="0" borderId="11" xfId="13" applyNumberFormat="1" applyFont="1" applyBorder="1" applyAlignment="1">
      <alignment horizontal="center" vertical="center" wrapText="1"/>
    </xf>
    <xf numFmtId="164" fontId="1" fillId="0" borderId="14" xfId="13" applyNumberFormat="1" applyFont="1" applyBorder="1" applyAlignment="1">
      <alignment horizontal="center" vertical="center" wrapText="1"/>
    </xf>
    <xf numFmtId="164" fontId="1" fillId="7" borderId="14" xfId="13" applyNumberFormat="1" applyFont="1" applyFill="1" applyBorder="1" applyAlignment="1">
      <alignment horizontal="center" vertical="center" wrapText="1"/>
    </xf>
    <xf numFmtId="164" fontId="1" fillId="12" borderId="14" xfId="13" applyNumberFormat="1" applyFont="1" applyFill="1" applyBorder="1" applyAlignment="1">
      <alignment horizontal="center" vertical="center" wrapText="1"/>
    </xf>
    <xf numFmtId="164" fontId="1" fillId="12" borderId="16" xfId="13" applyNumberFormat="1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3" fontId="3" fillId="5" borderId="8" xfId="0" applyNumberFormat="1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3" fontId="3" fillId="10" borderId="8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164" fontId="11" fillId="0" borderId="1" xfId="13" applyNumberFormat="1" applyFont="1" applyBorder="1" applyAlignment="1">
      <alignment horizontal="center" vertical="center"/>
    </xf>
    <xf numFmtId="164" fontId="12" fillId="0" borderId="1" xfId="13" applyNumberFormat="1" applyFont="1" applyBorder="1" applyAlignment="1">
      <alignment horizontal="center" vertical="center"/>
    </xf>
    <xf numFmtId="164" fontId="9" fillId="0" borderId="3" xfId="13" applyNumberFormat="1" applyFont="1" applyBorder="1" applyAlignment="1">
      <alignment horizontal="center" vertical="center"/>
    </xf>
    <xf numFmtId="164" fontId="14" fillId="0" borderId="2" xfId="13" applyNumberFormat="1" applyFont="1" applyBorder="1" applyAlignment="1">
      <alignment horizontal="center" vertical="center" wrapText="1"/>
    </xf>
    <xf numFmtId="14" fontId="13" fillId="0" borderId="2" xfId="13" applyNumberFormat="1" applyFont="1" applyBorder="1" applyAlignment="1">
      <alignment horizontal="center" vertical="center"/>
    </xf>
    <xf numFmtId="14" fontId="13" fillId="0" borderId="3" xfId="13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14" fillId="0" borderId="1" xfId="13" applyNumberFormat="1" applyFont="1" applyBorder="1" applyAlignment="1">
      <alignment horizontal="center" vertical="center" wrapText="1"/>
    </xf>
    <xf numFmtId="14" fontId="13" fillId="0" borderId="1" xfId="13" applyNumberFormat="1" applyFont="1" applyBorder="1" applyAlignment="1">
      <alignment horizontal="center" vertical="center"/>
    </xf>
  </cellXfs>
  <cellStyles count="19">
    <cellStyle name="Millares" xfId="13" builtinId="3"/>
    <cellStyle name="Millares 2" xfId="12" xr:uid="{20AF05BE-8476-4E53-B6D5-54D640CA5F66}"/>
    <cellStyle name="Millares 3" xfId="15" xr:uid="{9A1AF25C-58EC-436D-93C2-D0A1913C471F}"/>
    <cellStyle name="Millares 4" xfId="17" xr:uid="{F5614BFE-59D7-4330-8849-CC8321232D87}"/>
    <cellStyle name="Millares 5" xfId="18" xr:uid="{00000000-0005-0000-0000-00003E000000}"/>
    <cellStyle name="Moneda" xfId="16" builtinId="4"/>
    <cellStyle name="Normal" xfId="0" builtinId="0"/>
    <cellStyle name="Normal 10" xfId="10" xr:uid="{DEDDDFE3-72F5-4EF0-87AE-757E3AC546B8}"/>
    <cellStyle name="Normal 11" xfId="11" xr:uid="{26090842-7F27-40A5-90EF-1E0BEEDB6BD2}"/>
    <cellStyle name="Normal 12" xfId="1" xr:uid="{329154C6-2947-4AE1-8D35-265D52BAD593}"/>
    <cellStyle name="Normal 12 2" xfId="14" xr:uid="{A981807B-3FB2-479D-8F72-CCC37B201DFA}"/>
    <cellStyle name="Normal 2" xfId="2" xr:uid="{91DA2157-91D2-45FF-A9E6-DBB107DD3BF5}"/>
    <cellStyle name="Normal 3" xfId="3" xr:uid="{C531BC4D-8212-485F-8F46-CC069C26907D}"/>
    <cellStyle name="Normal 4" xfId="4" xr:uid="{FF2BEBB2-D177-49A7-AC9E-264577BD901B}"/>
    <cellStyle name="Normal 5" xfId="5" xr:uid="{B80D5DF8-19E1-4CC6-B4C8-770C65BCFC76}"/>
    <cellStyle name="Normal 6" xfId="6" xr:uid="{00314586-FD66-466D-BAFA-328BA3F5E2F1}"/>
    <cellStyle name="Normal 7" xfId="7" xr:uid="{9CB0148A-AAFF-4971-ACBE-1323A7990822}"/>
    <cellStyle name="Normal 8" xfId="8" xr:uid="{E12EFDCA-D22D-45EC-9BF4-BBEED92B7EB9}"/>
    <cellStyle name="Normal 9" xfId="9" xr:uid="{B775AF0B-90CD-4AAF-9AC1-0884436B9E0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0</xdr:rowOff>
    </xdr:from>
    <xdr:to>
      <xdr:col>0</xdr:col>
      <xdr:colOff>1114425</xdr:colOff>
      <xdr:row>1</xdr:row>
      <xdr:rowOff>342900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B3F6C2DA-F5C0-4796-A38B-5A6B9A694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0"/>
          <a:ext cx="828675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1</xdr:row>
      <xdr:rowOff>352425</xdr:rowOff>
    </xdr:to>
    <xdr:pic>
      <xdr:nvPicPr>
        <xdr:cNvPr id="2" name="Imagen 1" descr="Universidad de Antioquia - Wikipedia, la enciclopedia libre">
          <a:extLst>
            <a:ext uri="{FF2B5EF4-FFF2-40B4-BE49-F238E27FC236}">
              <a16:creationId xmlns:a16="http://schemas.microsoft.com/office/drawing/2014/main" id="{48B46120-34EA-4CB4-909C-5322586A8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01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deaeduco.sharepoint.com/sites/FinancieraFNSP/Documentos%20compartidos/Financiera/FINANCIERA%20Karen%20y%20Luisa/FNSP/INFORMES%20SAP%20Y%20SIGEP/2024/10410023/6.%20CONCILIACION%2010410023%20JUN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SAP"/>
      <sheetName val="SIGEP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140E2-8141-4665-BC2A-F6C8A89750A6}">
  <sheetPr codeName="Hoja2"/>
  <dimension ref="A1:P56"/>
  <sheetViews>
    <sheetView tabSelected="1" zoomScale="85" zoomScaleNormal="85" workbookViewId="0">
      <pane xSplit="2" ySplit="3" topLeftCell="E8" activePane="bottomRight" state="frozen"/>
      <selection pane="bottomRight" activeCell="O2" sqref="O2:P2"/>
      <selection pane="bottomLeft" activeCell="A2" sqref="A2"/>
      <selection pane="topRight" activeCell="C1" sqref="C1"/>
    </sheetView>
  </sheetViews>
  <sheetFormatPr defaultColWidth="9.140625" defaultRowHeight="15"/>
  <cols>
    <col min="1" max="1" width="24" style="44" customWidth="1"/>
    <col min="2" max="2" width="11.28515625" style="43" customWidth="1"/>
    <col min="3" max="3" width="14.140625" style="46" customWidth="1"/>
    <col min="4" max="12" width="14.140625" style="46" bestFit="1" customWidth="1"/>
    <col min="13" max="14" width="12.85546875" style="46" customWidth="1"/>
    <col min="15" max="15" width="13.140625" style="46" customWidth="1"/>
    <col min="16" max="16" width="14.140625" style="43" bestFit="1" customWidth="1"/>
    <col min="17" max="16384" width="9.140625" style="47"/>
  </cols>
  <sheetData>
    <row r="1" spans="1:16" ht="51" customHeight="1">
      <c r="A1" s="124"/>
      <c r="B1" s="125" t="s">
        <v>0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8" t="s">
        <v>1</v>
      </c>
      <c r="P1" s="127"/>
    </row>
    <row r="2" spans="1:16" ht="34.5" customHeight="1">
      <c r="A2" s="124"/>
      <c r="B2" s="126" t="s">
        <v>2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9">
        <v>45639</v>
      </c>
      <c r="P2" s="130"/>
    </row>
    <row r="3" spans="1:16" ht="30" customHeight="1">
      <c r="A3" s="98" t="s">
        <v>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</row>
    <row r="4" spans="1:16" ht="15.75" thickBot="1">
      <c r="C4" s="43"/>
      <c r="D4" s="43" t="s">
        <v>4</v>
      </c>
      <c r="E4" s="43" t="s">
        <v>5</v>
      </c>
      <c r="F4" s="43" t="s">
        <v>6</v>
      </c>
      <c r="G4" s="43" t="s">
        <v>7</v>
      </c>
      <c r="H4" s="43" t="s">
        <v>8</v>
      </c>
      <c r="I4" s="43" t="s">
        <v>9</v>
      </c>
      <c r="J4" s="43" t="s">
        <v>10</v>
      </c>
      <c r="K4" s="43" t="s">
        <v>11</v>
      </c>
      <c r="L4" s="43" t="s">
        <v>12</v>
      </c>
      <c r="M4" s="43" t="s">
        <v>13</v>
      </c>
      <c r="N4" s="43" t="s">
        <v>14</v>
      </c>
      <c r="O4" s="43" t="s">
        <v>15</v>
      </c>
      <c r="P4" s="43" t="s">
        <v>16</v>
      </c>
    </row>
    <row r="5" spans="1:16">
      <c r="A5" s="100" t="s">
        <v>17</v>
      </c>
      <c r="B5" s="48" t="s">
        <v>18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50">
        <f t="shared" ref="P5:P56" si="0">SUM(C5:O5)</f>
        <v>0</v>
      </c>
    </row>
    <row r="6" spans="1:16">
      <c r="A6" s="101"/>
      <c r="B6" s="51" t="s">
        <v>19</v>
      </c>
      <c r="C6" s="4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3">
        <f t="shared" si="0"/>
        <v>0</v>
      </c>
    </row>
    <row r="7" spans="1:16">
      <c r="A7" s="101"/>
      <c r="B7" s="51" t="s">
        <v>20</v>
      </c>
      <c r="C7" s="54">
        <f>+C5-C6</f>
        <v>0</v>
      </c>
      <c r="D7" s="54">
        <f t="shared" ref="D7:O7" si="1">+D5-D6</f>
        <v>0</v>
      </c>
      <c r="E7" s="54">
        <f t="shared" si="1"/>
        <v>0</v>
      </c>
      <c r="F7" s="54">
        <f t="shared" si="1"/>
        <v>0</v>
      </c>
      <c r="G7" s="54">
        <f t="shared" si="1"/>
        <v>0</v>
      </c>
      <c r="H7" s="54">
        <f t="shared" si="1"/>
        <v>0</v>
      </c>
      <c r="I7" s="54">
        <f t="shared" si="1"/>
        <v>0</v>
      </c>
      <c r="J7" s="54">
        <f t="shared" si="1"/>
        <v>0</v>
      </c>
      <c r="K7" s="54">
        <f t="shared" si="1"/>
        <v>0</v>
      </c>
      <c r="L7" s="54">
        <f t="shared" si="1"/>
        <v>0</v>
      </c>
      <c r="M7" s="54">
        <f t="shared" si="1"/>
        <v>0</v>
      </c>
      <c r="N7" s="54">
        <f t="shared" si="1"/>
        <v>0</v>
      </c>
      <c r="O7" s="54">
        <f t="shared" si="1"/>
        <v>0</v>
      </c>
      <c r="P7" s="53">
        <f t="shared" si="0"/>
        <v>0</v>
      </c>
    </row>
    <row r="8" spans="1:16">
      <c r="A8" s="102" t="s">
        <v>21</v>
      </c>
      <c r="B8" s="51" t="s">
        <v>18</v>
      </c>
      <c r="C8" s="52"/>
      <c r="D8" s="52"/>
      <c r="E8" s="42"/>
      <c r="F8" s="52"/>
      <c r="G8" s="52"/>
      <c r="H8" s="52"/>
      <c r="I8" s="52"/>
      <c r="J8" s="52"/>
      <c r="K8" s="52"/>
      <c r="L8" s="52"/>
      <c r="M8" s="52"/>
      <c r="N8" s="52"/>
      <c r="O8" s="52"/>
      <c r="P8" s="53">
        <f t="shared" si="0"/>
        <v>0</v>
      </c>
    </row>
    <row r="9" spans="1:16">
      <c r="A9" s="102"/>
      <c r="B9" s="51" t="s">
        <v>19</v>
      </c>
      <c r="C9" s="52"/>
      <c r="D9" s="52"/>
      <c r="E9" s="42"/>
      <c r="F9" s="52"/>
      <c r="G9" s="52"/>
      <c r="H9" s="52"/>
      <c r="I9" s="52"/>
      <c r="J9" s="52"/>
      <c r="K9" s="52"/>
      <c r="L9" s="52"/>
      <c r="M9" s="52"/>
      <c r="N9" s="52"/>
      <c r="O9" s="52"/>
      <c r="P9" s="53">
        <f t="shared" si="0"/>
        <v>0</v>
      </c>
    </row>
    <row r="10" spans="1:16">
      <c r="A10" s="102"/>
      <c r="B10" s="51" t="s">
        <v>20</v>
      </c>
      <c r="C10" s="54">
        <f>+C8-C9</f>
        <v>0</v>
      </c>
      <c r="D10" s="54">
        <f t="shared" ref="D10:O10" si="2">+D8-D9</f>
        <v>0</v>
      </c>
      <c r="E10" s="54">
        <f>+E8-E9</f>
        <v>0</v>
      </c>
      <c r="F10" s="54">
        <f t="shared" si="2"/>
        <v>0</v>
      </c>
      <c r="G10" s="54">
        <f t="shared" si="2"/>
        <v>0</v>
      </c>
      <c r="H10" s="54">
        <f t="shared" si="2"/>
        <v>0</v>
      </c>
      <c r="I10" s="54">
        <f t="shared" si="2"/>
        <v>0</v>
      </c>
      <c r="J10" s="54">
        <f t="shared" si="2"/>
        <v>0</v>
      </c>
      <c r="K10" s="54">
        <f t="shared" si="2"/>
        <v>0</v>
      </c>
      <c r="L10" s="54">
        <f t="shared" si="2"/>
        <v>0</v>
      </c>
      <c r="M10" s="54">
        <f t="shared" si="2"/>
        <v>0</v>
      </c>
      <c r="N10" s="54">
        <f t="shared" si="2"/>
        <v>0</v>
      </c>
      <c r="O10" s="54">
        <f t="shared" si="2"/>
        <v>0</v>
      </c>
      <c r="P10" s="53">
        <f t="shared" si="0"/>
        <v>0</v>
      </c>
    </row>
    <row r="11" spans="1:16">
      <c r="A11" s="103" t="s">
        <v>22</v>
      </c>
      <c r="B11" s="51" t="s">
        <v>18</v>
      </c>
      <c r="C11" s="52"/>
      <c r="D11" s="42"/>
      <c r="E11" s="4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3">
        <f t="shared" si="0"/>
        <v>0</v>
      </c>
    </row>
    <row r="12" spans="1:16">
      <c r="A12" s="103"/>
      <c r="B12" s="51" t="s">
        <v>19</v>
      </c>
      <c r="C12" s="52"/>
      <c r="D12" s="42"/>
      <c r="E12" s="4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3">
        <f t="shared" si="0"/>
        <v>0</v>
      </c>
    </row>
    <row r="13" spans="1:16" ht="15.75" thickBot="1">
      <c r="A13" s="104"/>
      <c r="B13" s="55" t="s">
        <v>20</v>
      </c>
      <c r="C13" s="56">
        <f>+C11-C12</f>
        <v>0</v>
      </c>
      <c r="D13" s="56">
        <f t="shared" ref="D13:O13" si="3">+D11-D12</f>
        <v>0</v>
      </c>
      <c r="E13" s="56">
        <f t="shared" si="3"/>
        <v>0</v>
      </c>
      <c r="F13" s="56">
        <f t="shared" si="3"/>
        <v>0</v>
      </c>
      <c r="G13" s="56">
        <f t="shared" si="3"/>
        <v>0</v>
      </c>
      <c r="H13" s="56">
        <f t="shared" si="3"/>
        <v>0</v>
      </c>
      <c r="I13" s="56">
        <f t="shared" si="3"/>
        <v>0</v>
      </c>
      <c r="J13" s="56">
        <f t="shared" si="3"/>
        <v>0</v>
      </c>
      <c r="K13" s="56">
        <f t="shared" si="3"/>
        <v>0</v>
      </c>
      <c r="L13" s="56">
        <f t="shared" si="3"/>
        <v>0</v>
      </c>
      <c r="M13" s="56">
        <f t="shared" si="3"/>
        <v>0</v>
      </c>
      <c r="N13" s="56">
        <f t="shared" si="3"/>
        <v>0</v>
      </c>
      <c r="O13" s="56">
        <f t="shared" si="3"/>
        <v>0</v>
      </c>
      <c r="P13" s="57">
        <f t="shared" si="0"/>
        <v>0</v>
      </c>
    </row>
    <row r="14" spans="1:16" s="60" customFormat="1">
      <c r="A14" s="45"/>
      <c r="B14" s="58"/>
      <c r="C14" s="59"/>
      <c r="D14" s="59"/>
      <c r="E14" s="59"/>
      <c r="F14" s="59"/>
      <c r="G14" s="59"/>
      <c r="H14" s="96"/>
      <c r="I14" s="97"/>
      <c r="J14" s="59"/>
      <c r="K14" s="59"/>
      <c r="L14" s="59"/>
      <c r="M14" s="59"/>
      <c r="N14" s="59"/>
      <c r="O14" s="59"/>
      <c r="P14" s="58"/>
    </row>
    <row r="15" spans="1:16" s="60" customFormat="1" ht="16.5" thickBot="1">
      <c r="A15" s="98" t="s">
        <v>23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</row>
    <row r="16" spans="1:16">
      <c r="A16" s="61" t="s">
        <v>18</v>
      </c>
      <c r="B16" s="48"/>
      <c r="C16" s="49">
        <f t="shared" ref="C16:O16" si="4">+C5+C8-C11</f>
        <v>0</v>
      </c>
      <c r="D16" s="49">
        <f t="shared" si="4"/>
        <v>0</v>
      </c>
      <c r="E16" s="49">
        <f t="shared" si="4"/>
        <v>0</v>
      </c>
      <c r="F16" s="49">
        <f t="shared" si="4"/>
        <v>0</v>
      </c>
      <c r="G16" s="49">
        <f t="shared" si="4"/>
        <v>0</v>
      </c>
      <c r="H16" s="49">
        <f t="shared" si="4"/>
        <v>0</v>
      </c>
      <c r="I16" s="49">
        <f t="shared" si="4"/>
        <v>0</v>
      </c>
      <c r="J16" s="49">
        <f t="shared" si="4"/>
        <v>0</v>
      </c>
      <c r="K16" s="49">
        <f t="shared" si="4"/>
        <v>0</v>
      </c>
      <c r="L16" s="49">
        <f t="shared" si="4"/>
        <v>0</v>
      </c>
      <c r="M16" s="49">
        <f t="shared" si="4"/>
        <v>0</v>
      </c>
      <c r="N16" s="49">
        <f t="shared" si="4"/>
        <v>0</v>
      </c>
      <c r="O16" s="49">
        <f t="shared" si="4"/>
        <v>0</v>
      </c>
      <c r="P16" s="50">
        <f>SUM(C16:O16)</f>
        <v>0</v>
      </c>
    </row>
    <row r="17" spans="1:16">
      <c r="A17" s="62" t="s">
        <v>19</v>
      </c>
      <c r="B17" s="51"/>
      <c r="C17" s="52">
        <f t="shared" ref="C17:O17" si="5">+C6+C9-C12</f>
        <v>0</v>
      </c>
      <c r="D17" s="52">
        <f t="shared" si="5"/>
        <v>0</v>
      </c>
      <c r="E17" s="52">
        <f t="shared" si="5"/>
        <v>0</v>
      </c>
      <c r="F17" s="52">
        <f t="shared" si="5"/>
        <v>0</v>
      </c>
      <c r="G17" s="52">
        <f t="shared" si="5"/>
        <v>0</v>
      </c>
      <c r="H17" s="52">
        <f t="shared" si="5"/>
        <v>0</v>
      </c>
      <c r="I17" s="52">
        <f t="shared" si="5"/>
        <v>0</v>
      </c>
      <c r="J17" s="52">
        <f t="shared" si="5"/>
        <v>0</v>
      </c>
      <c r="K17" s="52">
        <f t="shared" si="5"/>
        <v>0</v>
      </c>
      <c r="L17" s="52">
        <f t="shared" si="5"/>
        <v>0</v>
      </c>
      <c r="M17" s="52">
        <f t="shared" si="5"/>
        <v>0</v>
      </c>
      <c r="N17" s="52">
        <f t="shared" si="5"/>
        <v>0</v>
      </c>
      <c r="O17" s="52">
        <f t="shared" si="5"/>
        <v>0</v>
      </c>
      <c r="P17" s="53">
        <f t="shared" ref="P17" si="6">SUM(C17:O17)</f>
        <v>0</v>
      </c>
    </row>
    <row r="18" spans="1:16">
      <c r="A18" s="62"/>
      <c r="B18" s="51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3"/>
    </row>
    <row r="19" spans="1:16" ht="16.5" thickBot="1">
      <c r="A19" s="63" t="s">
        <v>24</v>
      </c>
      <c r="B19" s="55"/>
      <c r="C19" s="64">
        <f t="shared" ref="C19:O19" si="7">+C7+C10-C13</f>
        <v>0</v>
      </c>
      <c r="D19" s="64">
        <f t="shared" si="7"/>
        <v>0</v>
      </c>
      <c r="E19" s="64">
        <f t="shared" si="7"/>
        <v>0</v>
      </c>
      <c r="F19" s="64">
        <f t="shared" si="7"/>
        <v>0</v>
      </c>
      <c r="G19" s="64">
        <f t="shared" si="7"/>
        <v>0</v>
      </c>
      <c r="H19" s="64">
        <f t="shared" si="7"/>
        <v>0</v>
      </c>
      <c r="I19" s="64">
        <f t="shared" si="7"/>
        <v>0</v>
      </c>
      <c r="J19" s="64">
        <f t="shared" si="7"/>
        <v>0</v>
      </c>
      <c r="K19" s="64">
        <f t="shared" si="7"/>
        <v>0</v>
      </c>
      <c r="L19" s="64">
        <f t="shared" si="7"/>
        <v>0</v>
      </c>
      <c r="M19" s="64">
        <f t="shared" si="7"/>
        <v>0</v>
      </c>
      <c r="N19" s="64">
        <f t="shared" si="7"/>
        <v>0</v>
      </c>
      <c r="O19" s="64">
        <f t="shared" si="7"/>
        <v>0</v>
      </c>
      <c r="P19" s="57">
        <f>SUM(C19:O19)</f>
        <v>0</v>
      </c>
    </row>
    <row r="20" spans="1:16" ht="30.75" thickBot="1">
      <c r="A20" s="65" t="s">
        <v>25</v>
      </c>
      <c r="B20" s="66"/>
      <c r="C20" s="67">
        <f>+C19</f>
        <v>0</v>
      </c>
      <c r="D20" s="67">
        <f t="shared" ref="D20:O20" si="8">+C20+D19</f>
        <v>0</v>
      </c>
      <c r="E20" s="67">
        <f t="shared" si="8"/>
        <v>0</v>
      </c>
      <c r="F20" s="67">
        <f t="shared" si="8"/>
        <v>0</v>
      </c>
      <c r="G20" s="67">
        <f t="shared" si="8"/>
        <v>0</v>
      </c>
      <c r="H20" s="67">
        <f t="shared" si="8"/>
        <v>0</v>
      </c>
      <c r="I20" s="67">
        <f t="shared" si="8"/>
        <v>0</v>
      </c>
      <c r="J20" s="67">
        <f t="shared" si="8"/>
        <v>0</v>
      </c>
      <c r="K20" s="67">
        <f t="shared" si="8"/>
        <v>0</v>
      </c>
      <c r="L20" s="67">
        <f t="shared" si="8"/>
        <v>0</v>
      </c>
      <c r="M20" s="67">
        <f t="shared" si="8"/>
        <v>0</v>
      </c>
      <c r="N20" s="67">
        <f t="shared" si="8"/>
        <v>0</v>
      </c>
      <c r="O20" s="67">
        <f t="shared" si="8"/>
        <v>0</v>
      </c>
      <c r="P20" s="68"/>
    </row>
    <row r="22" spans="1:16" ht="16.5" thickBot="1">
      <c r="A22" s="99" t="s">
        <v>26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</row>
    <row r="23" spans="1:16" ht="15.75" thickBot="1">
      <c r="A23" s="92" t="s">
        <v>27</v>
      </c>
      <c r="B23" s="93"/>
      <c r="C23" s="94">
        <f>+C26+C35+C42+C46+C50+C51+C52</f>
        <v>0</v>
      </c>
      <c r="D23" s="94">
        <f>SUM(D24:D28)</f>
        <v>0</v>
      </c>
      <c r="E23" s="94">
        <f t="shared" ref="E23:O23" si="9">SUM(E24:E28)</f>
        <v>0</v>
      </c>
      <c r="F23" s="94">
        <f>SUM(F24:F28)</f>
        <v>0</v>
      </c>
      <c r="G23" s="94">
        <f t="shared" si="9"/>
        <v>0</v>
      </c>
      <c r="H23" s="94">
        <f>SUM(H24:H28)</f>
        <v>0</v>
      </c>
      <c r="I23" s="94">
        <f t="shared" si="9"/>
        <v>0</v>
      </c>
      <c r="J23" s="94">
        <f t="shared" si="9"/>
        <v>0</v>
      </c>
      <c r="K23" s="94">
        <f t="shared" si="9"/>
        <v>0</v>
      </c>
      <c r="L23" s="94">
        <f t="shared" si="9"/>
        <v>0</v>
      </c>
      <c r="M23" s="94">
        <f t="shared" si="9"/>
        <v>0</v>
      </c>
      <c r="N23" s="94">
        <f t="shared" si="9"/>
        <v>0</v>
      </c>
      <c r="O23" s="94">
        <f t="shared" si="9"/>
        <v>0</v>
      </c>
      <c r="P23" s="95">
        <f t="shared" ref="P23" si="10">SUM(C23:O23)</f>
        <v>0</v>
      </c>
    </row>
    <row r="24" spans="1:16" ht="30">
      <c r="A24" s="75" t="s">
        <v>28</v>
      </c>
      <c r="B24" s="76"/>
      <c r="C24" s="77">
        <f>+C29+C35+C42+C46+C50+C51+C52</f>
        <v>0</v>
      </c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8">
        <f t="shared" ref="P24:P28" si="11">SUM(C24:O24)</f>
        <v>0</v>
      </c>
    </row>
    <row r="25" spans="1:16">
      <c r="A25" s="75" t="s">
        <v>29</v>
      </c>
      <c r="B25" s="76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8"/>
    </row>
    <row r="26" spans="1:16">
      <c r="A26" s="75" t="s">
        <v>30</v>
      </c>
      <c r="B26" s="76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8">
        <f t="shared" si="11"/>
        <v>0</v>
      </c>
    </row>
    <row r="27" spans="1:16">
      <c r="A27" s="75" t="s">
        <v>31</v>
      </c>
      <c r="B27" s="76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8">
        <f t="shared" si="11"/>
        <v>0</v>
      </c>
    </row>
    <row r="28" spans="1:16" ht="30.75" thickBot="1">
      <c r="A28" s="79" t="s">
        <v>32</v>
      </c>
      <c r="B28" s="80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2">
        <f t="shared" si="11"/>
        <v>0</v>
      </c>
    </row>
    <row r="30" spans="1:16" ht="16.5" thickBot="1">
      <c r="A30" s="99" t="s">
        <v>33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</row>
    <row r="31" spans="1:16">
      <c r="A31" s="61" t="s">
        <v>34</v>
      </c>
      <c r="B31" s="48"/>
      <c r="C31" s="69">
        <f t="shared" ref="C31:D31" si="12">+C33+C40+C46+C50+C54+C55+C56</f>
        <v>0</v>
      </c>
      <c r="D31" s="69">
        <f t="shared" si="12"/>
        <v>0</v>
      </c>
      <c r="E31" s="69">
        <f>+E33+E40+E46+E50+E54+E55+E56</f>
        <v>0</v>
      </c>
      <c r="F31" s="69">
        <f t="shared" ref="F31:O31" si="13">+F33+F40+F46+F50+F54+F55+F56</f>
        <v>0</v>
      </c>
      <c r="G31" s="69">
        <f t="shared" si="13"/>
        <v>0</v>
      </c>
      <c r="H31" s="69">
        <f t="shared" si="13"/>
        <v>0</v>
      </c>
      <c r="I31" s="69">
        <f t="shared" si="13"/>
        <v>0</v>
      </c>
      <c r="J31" s="69">
        <f t="shared" si="13"/>
        <v>0</v>
      </c>
      <c r="K31" s="69">
        <f t="shared" si="13"/>
        <v>0</v>
      </c>
      <c r="L31" s="69">
        <f t="shared" si="13"/>
        <v>0</v>
      </c>
      <c r="M31" s="69">
        <f t="shared" si="13"/>
        <v>0</v>
      </c>
      <c r="N31" s="69">
        <f t="shared" si="13"/>
        <v>0</v>
      </c>
      <c r="O31" s="69">
        <f t="shared" si="13"/>
        <v>0</v>
      </c>
      <c r="P31" s="50">
        <f t="shared" si="0"/>
        <v>0</v>
      </c>
    </row>
    <row r="32" spans="1:16">
      <c r="A32" s="62"/>
      <c r="B32" s="51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3">
        <f t="shared" si="0"/>
        <v>0</v>
      </c>
    </row>
    <row r="33" spans="1:16" ht="30">
      <c r="A33" s="62" t="s">
        <v>35</v>
      </c>
      <c r="B33" s="51"/>
      <c r="C33" s="70">
        <f>SUM(C34:C38)</f>
        <v>0</v>
      </c>
      <c r="D33" s="70">
        <f t="shared" ref="D33:O33" si="14">SUM(D34:D38)</f>
        <v>0</v>
      </c>
      <c r="E33" s="70">
        <f t="shared" si="14"/>
        <v>0</v>
      </c>
      <c r="F33" s="70">
        <f t="shared" si="14"/>
        <v>0</v>
      </c>
      <c r="G33" s="70">
        <f t="shared" si="14"/>
        <v>0</v>
      </c>
      <c r="H33" s="70">
        <f t="shared" si="14"/>
        <v>0</v>
      </c>
      <c r="I33" s="70">
        <f t="shared" si="14"/>
        <v>0</v>
      </c>
      <c r="J33" s="70">
        <f t="shared" si="14"/>
        <v>0</v>
      </c>
      <c r="K33" s="70">
        <f t="shared" si="14"/>
        <v>0</v>
      </c>
      <c r="L33" s="70">
        <f t="shared" si="14"/>
        <v>0</v>
      </c>
      <c r="M33" s="70">
        <f t="shared" si="14"/>
        <v>0</v>
      </c>
      <c r="N33" s="70">
        <f t="shared" si="14"/>
        <v>0</v>
      </c>
      <c r="O33" s="70">
        <f t="shared" si="14"/>
        <v>0</v>
      </c>
      <c r="P33" s="53">
        <f t="shared" si="0"/>
        <v>0</v>
      </c>
    </row>
    <row r="34" spans="1:16">
      <c r="A34" s="71">
        <v>21030002</v>
      </c>
      <c r="B34" s="7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3">
        <f t="shared" si="0"/>
        <v>0</v>
      </c>
    </row>
    <row r="35" spans="1:16">
      <c r="A35" s="71">
        <v>21040005</v>
      </c>
      <c r="B35" s="7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3">
        <f t="shared" si="0"/>
        <v>0</v>
      </c>
    </row>
    <row r="36" spans="1:16">
      <c r="A36" s="71">
        <v>21040007</v>
      </c>
      <c r="B36" s="7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3">
        <f t="shared" si="0"/>
        <v>0</v>
      </c>
    </row>
    <row r="37" spans="1:16">
      <c r="A37" s="71">
        <v>21030005</v>
      </c>
      <c r="B37" s="7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3"/>
    </row>
    <row r="38" spans="1:16">
      <c r="A38" s="71">
        <v>21040004</v>
      </c>
      <c r="B38" s="51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3">
        <f t="shared" si="0"/>
        <v>0</v>
      </c>
    </row>
    <row r="39" spans="1:16">
      <c r="A39" s="62"/>
      <c r="B39" s="51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3"/>
    </row>
    <row r="40" spans="1:16" ht="30">
      <c r="A40" s="62" t="s">
        <v>36</v>
      </c>
      <c r="B40" s="51"/>
      <c r="C40" s="73">
        <f>+SUM(C41:C44)</f>
        <v>0</v>
      </c>
      <c r="D40" s="73">
        <f t="shared" ref="D40:O40" si="15">+SUM(D41:D44)</f>
        <v>0</v>
      </c>
      <c r="E40" s="73">
        <f t="shared" si="15"/>
        <v>0</v>
      </c>
      <c r="F40" s="73">
        <f t="shared" si="15"/>
        <v>0</v>
      </c>
      <c r="G40" s="73">
        <f t="shared" si="15"/>
        <v>0</v>
      </c>
      <c r="H40" s="73">
        <f t="shared" si="15"/>
        <v>0</v>
      </c>
      <c r="I40" s="73">
        <f t="shared" si="15"/>
        <v>0</v>
      </c>
      <c r="J40" s="73">
        <f t="shared" si="15"/>
        <v>0</v>
      </c>
      <c r="K40" s="73">
        <f t="shared" si="15"/>
        <v>0</v>
      </c>
      <c r="L40" s="73">
        <f t="shared" si="15"/>
        <v>0</v>
      </c>
      <c r="M40" s="73">
        <f t="shared" si="15"/>
        <v>0</v>
      </c>
      <c r="N40" s="73">
        <f t="shared" si="15"/>
        <v>0</v>
      </c>
      <c r="O40" s="73">
        <f t="shared" si="15"/>
        <v>0</v>
      </c>
      <c r="P40" s="53">
        <f t="shared" si="0"/>
        <v>0</v>
      </c>
    </row>
    <row r="41" spans="1:16">
      <c r="A41" s="71">
        <v>21040005</v>
      </c>
      <c r="B41" s="51"/>
      <c r="C41" s="52"/>
      <c r="D41" s="42"/>
      <c r="E41" s="4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3">
        <f t="shared" si="0"/>
        <v>0</v>
      </c>
    </row>
    <row r="42" spans="1:16">
      <c r="A42" s="71" t="s">
        <v>37</v>
      </c>
      <c r="B42" s="51"/>
      <c r="C42" s="52"/>
      <c r="D42" s="4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3">
        <f t="shared" si="0"/>
        <v>0</v>
      </c>
    </row>
    <row r="43" spans="1:16" ht="30">
      <c r="A43" s="71" t="s">
        <v>38</v>
      </c>
      <c r="B43" s="51"/>
      <c r="C43" s="52"/>
      <c r="D43" s="4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3">
        <f t="shared" si="0"/>
        <v>0</v>
      </c>
    </row>
    <row r="44" spans="1:16">
      <c r="A44" s="71">
        <v>21060002</v>
      </c>
      <c r="B44" s="51"/>
      <c r="C44" s="52"/>
      <c r="D44" s="4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3"/>
    </row>
    <row r="45" spans="1:16">
      <c r="A45" s="62"/>
      <c r="B45" s="51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3">
        <f t="shared" si="0"/>
        <v>0</v>
      </c>
    </row>
    <row r="46" spans="1:16" ht="24" customHeight="1">
      <c r="A46" s="62" t="s">
        <v>39</v>
      </c>
      <c r="B46" s="51"/>
      <c r="C46" s="73">
        <f>+C47-C48</f>
        <v>0</v>
      </c>
      <c r="D46" s="73">
        <f t="shared" ref="D46:O46" si="16">+D47-D48</f>
        <v>0</v>
      </c>
      <c r="E46" s="73">
        <f>+E47-E48</f>
        <v>0</v>
      </c>
      <c r="F46" s="73">
        <f t="shared" si="16"/>
        <v>0</v>
      </c>
      <c r="G46" s="73">
        <f t="shared" si="16"/>
        <v>0</v>
      </c>
      <c r="H46" s="73">
        <f t="shared" si="16"/>
        <v>0</v>
      </c>
      <c r="I46" s="73">
        <f t="shared" si="16"/>
        <v>0</v>
      </c>
      <c r="J46" s="73">
        <f t="shared" si="16"/>
        <v>0</v>
      </c>
      <c r="K46" s="73">
        <f t="shared" si="16"/>
        <v>0</v>
      </c>
      <c r="L46" s="73">
        <f t="shared" si="16"/>
        <v>0</v>
      </c>
      <c r="M46" s="73">
        <f t="shared" si="16"/>
        <v>0</v>
      </c>
      <c r="N46" s="73">
        <f t="shared" si="16"/>
        <v>0</v>
      </c>
      <c r="O46" s="73">
        <f t="shared" si="16"/>
        <v>0</v>
      </c>
      <c r="P46" s="53">
        <f t="shared" si="0"/>
        <v>0</v>
      </c>
    </row>
    <row r="47" spans="1:16" ht="24" customHeight="1">
      <c r="A47" s="62" t="s">
        <v>18</v>
      </c>
      <c r="B47" s="51"/>
      <c r="C47" s="52"/>
      <c r="D47" s="52">
        <v>0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3">
        <f t="shared" si="0"/>
        <v>0</v>
      </c>
    </row>
    <row r="48" spans="1:16">
      <c r="A48" s="62" t="s">
        <v>19</v>
      </c>
      <c r="B48" s="51"/>
      <c r="C48" s="52"/>
      <c r="D48" s="52">
        <v>0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3">
        <f t="shared" si="0"/>
        <v>0</v>
      </c>
    </row>
    <row r="49" spans="1:16">
      <c r="A49" s="62"/>
      <c r="B49" s="51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3">
        <f t="shared" si="0"/>
        <v>0</v>
      </c>
    </row>
    <row r="50" spans="1:16">
      <c r="A50" s="62" t="s">
        <v>40</v>
      </c>
      <c r="B50" s="51"/>
      <c r="C50" s="73">
        <f>+C51-C52</f>
        <v>0</v>
      </c>
      <c r="D50" s="73">
        <f t="shared" ref="D50:O50" si="17">+D51-D52</f>
        <v>0</v>
      </c>
      <c r="E50" s="73">
        <f t="shared" si="17"/>
        <v>0</v>
      </c>
      <c r="F50" s="73">
        <f t="shared" si="17"/>
        <v>0</v>
      </c>
      <c r="G50" s="73">
        <f t="shared" si="17"/>
        <v>0</v>
      </c>
      <c r="H50" s="73">
        <f t="shared" si="17"/>
        <v>0</v>
      </c>
      <c r="I50" s="73">
        <f t="shared" si="17"/>
        <v>0</v>
      </c>
      <c r="J50" s="73">
        <f t="shared" si="17"/>
        <v>0</v>
      </c>
      <c r="K50" s="73">
        <f t="shared" si="17"/>
        <v>0</v>
      </c>
      <c r="L50" s="73">
        <f t="shared" si="17"/>
        <v>0</v>
      </c>
      <c r="M50" s="73">
        <f t="shared" si="17"/>
        <v>0</v>
      </c>
      <c r="N50" s="73">
        <f t="shared" si="17"/>
        <v>0</v>
      </c>
      <c r="O50" s="73">
        <f t="shared" si="17"/>
        <v>0</v>
      </c>
      <c r="P50" s="53">
        <f t="shared" si="0"/>
        <v>0</v>
      </c>
    </row>
    <row r="51" spans="1:16">
      <c r="A51" s="62" t="s">
        <v>18</v>
      </c>
      <c r="B51" s="51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3">
        <f t="shared" si="0"/>
        <v>0</v>
      </c>
    </row>
    <row r="52" spans="1:16">
      <c r="A52" s="62" t="s">
        <v>19</v>
      </c>
      <c r="B52" s="51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3">
        <f t="shared" si="0"/>
        <v>0</v>
      </c>
    </row>
    <row r="53" spans="1:16">
      <c r="A53" s="62"/>
      <c r="B53" s="51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3">
        <f t="shared" si="0"/>
        <v>0</v>
      </c>
    </row>
    <row r="54" spans="1:16" ht="30">
      <c r="A54" s="62" t="s">
        <v>41</v>
      </c>
      <c r="B54" s="51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53">
        <f t="shared" si="0"/>
        <v>0</v>
      </c>
    </row>
    <row r="55" spans="1:16" ht="30">
      <c r="A55" s="62" t="s">
        <v>42</v>
      </c>
      <c r="B55" s="51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53">
        <f t="shared" si="0"/>
        <v>0</v>
      </c>
    </row>
    <row r="56" spans="1:16" ht="30.75" thickBot="1">
      <c r="A56" s="63" t="s">
        <v>43</v>
      </c>
      <c r="B56" s="55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57">
        <f t="shared" si="0"/>
        <v>0</v>
      </c>
    </row>
  </sheetData>
  <mergeCells count="12">
    <mergeCell ref="A1:A2"/>
    <mergeCell ref="B1:N1"/>
    <mergeCell ref="B2:N2"/>
    <mergeCell ref="O1:P1"/>
    <mergeCell ref="O2:P2"/>
    <mergeCell ref="A3:P3"/>
    <mergeCell ref="A15:P15"/>
    <mergeCell ref="A22:P22"/>
    <mergeCell ref="A30:P30"/>
    <mergeCell ref="A5:A7"/>
    <mergeCell ref="A8:A10"/>
    <mergeCell ref="A11:A1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FFE3C-911E-4601-8EC2-6FB5D64A0302}">
  <sheetPr codeName="Hoja18"/>
  <dimension ref="A1:T119"/>
  <sheetViews>
    <sheetView zoomScale="85" zoomScaleNormal="85" workbookViewId="0">
      <selection activeCell="M7" activeCellId="1" sqref="O7 M7"/>
    </sheetView>
  </sheetViews>
  <sheetFormatPr defaultColWidth="9.140625" defaultRowHeight="15"/>
  <cols>
    <col min="1" max="1" width="13.85546875" style="5" bestFit="1" customWidth="1"/>
    <col min="2" max="3" width="14.5703125" style="6" bestFit="1" customWidth="1"/>
    <col min="4" max="4" width="16.85546875" style="6" customWidth="1"/>
    <col min="5" max="5" width="12" style="5" bestFit="1" customWidth="1"/>
    <col min="6" max="6" width="10.85546875" style="5" bestFit="1" customWidth="1"/>
    <col min="7" max="7" width="12.140625" style="5" customWidth="1"/>
    <col min="8" max="9" width="9.85546875" style="5" bestFit="1" customWidth="1"/>
    <col min="10" max="10" width="12.28515625" style="5" bestFit="1" customWidth="1"/>
    <col min="11" max="11" width="10" style="6" customWidth="1"/>
    <col min="12" max="12" width="11.5703125" style="24" customWidth="1"/>
    <col min="13" max="13" width="11" style="6" customWidth="1"/>
    <col min="14" max="14" width="10.28515625" style="6" bestFit="1" customWidth="1"/>
    <col min="15" max="15" width="19" style="24" bestFit="1" customWidth="1"/>
    <col min="16" max="16" width="13.5703125" style="5" bestFit="1" customWidth="1"/>
    <col min="17" max="18" width="15.7109375" style="5" bestFit="1" customWidth="1"/>
    <col min="19" max="19" width="13.5703125" style="5" bestFit="1" customWidth="1"/>
    <col min="20" max="20" width="9.85546875" style="5" bestFit="1" customWidth="1"/>
    <col min="21" max="16384" width="9.140625" style="5"/>
  </cols>
  <sheetData>
    <row r="1" spans="1:20" ht="26.25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41"/>
    </row>
    <row r="2" spans="1:20" s="6" customFormat="1" ht="1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106" t="s">
        <v>44</v>
      </c>
      <c r="L2" s="106"/>
      <c r="M2" s="106"/>
      <c r="N2" s="106"/>
      <c r="O2" s="106"/>
      <c r="P2" s="27"/>
      <c r="Q2" s="27"/>
      <c r="R2" s="27"/>
    </row>
    <row r="3" spans="1:20" s="9" customFormat="1" ht="45" customHeight="1">
      <c r="A3" s="107" t="s">
        <v>45</v>
      </c>
      <c r="B3" s="109" t="s">
        <v>18</v>
      </c>
      <c r="C3" s="111" t="s">
        <v>19</v>
      </c>
      <c r="D3" s="113" t="s">
        <v>46</v>
      </c>
      <c r="E3" s="119" t="s">
        <v>47</v>
      </c>
      <c r="F3" s="119"/>
      <c r="G3" s="119"/>
      <c r="H3" s="115" t="s">
        <v>48</v>
      </c>
      <c r="I3" s="115"/>
      <c r="J3" s="115"/>
      <c r="K3" s="116" t="s">
        <v>49</v>
      </c>
      <c r="L3" s="117"/>
      <c r="M3" s="118" t="s">
        <v>50</v>
      </c>
      <c r="N3" s="118"/>
      <c r="O3" s="7" t="s">
        <v>51</v>
      </c>
      <c r="P3" s="120" t="s">
        <v>52</v>
      </c>
      <c r="Q3" s="121" t="s">
        <v>53</v>
      </c>
      <c r="R3" s="121"/>
    </row>
    <row r="4" spans="1:20" s="9" customFormat="1" ht="30">
      <c r="A4" s="108"/>
      <c r="B4" s="110"/>
      <c r="C4" s="112"/>
      <c r="D4" s="114"/>
      <c r="E4" s="31" t="s">
        <v>18</v>
      </c>
      <c r="F4" s="31" t="s">
        <v>19</v>
      </c>
      <c r="G4" s="31" t="s">
        <v>54</v>
      </c>
      <c r="H4" s="28" t="s">
        <v>18</v>
      </c>
      <c r="I4" s="28" t="s">
        <v>19</v>
      </c>
      <c r="J4" s="28" t="s">
        <v>55</v>
      </c>
      <c r="K4" s="10" t="s">
        <v>56</v>
      </c>
      <c r="L4" s="10" t="s">
        <v>57</v>
      </c>
      <c r="M4" s="10" t="s">
        <v>56</v>
      </c>
      <c r="N4" s="10"/>
      <c r="O4" s="11"/>
      <c r="P4" s="118"/>
      <c r="Q4" s="122"/>
      <c r="R4" s="122"/>
    </row>
    <row r="5" spans="1:20" s="18" customFormat="1" ht="30">
      <c r="A5" s="12" t="s">
        <v>58</v>
      </c>
      <c r="B5" s="13">
        <v>14836067942</v>
      </c>
      <c r="C5" s="13"/>
      <c r="D5" s="13">
        <f>+B5-C5</f>
        <v>14836067942</v>
      </c>
      <c r="E5" s="14"/>
      <c r="F5" s="14"/>
      <c r="G5" s="14"/>
      <c r="H5" s="15"/>
      <c r="I5" s="15"/>
      <c r="J5" s="15"/>
      <c r="K5" s="13"/>
      <c r="L5" s="12"/>
      <c r="M5" s="12"/>
      <c r="N5" s="12"/>
      <c r="O5" s="16"/>
      <c r="P5" s="17"/>
      <c r="Q5" s="17"/>
      <c r="R5" s="17"/>
    </row>
    <row r="6" spans="1:20">
      <c r="A6" s="12" t="s">
        <v>21</v>
      </c>
      <c r="B6" s="13">
        <v>4644414099</v>
      </c>
      <c r="C6" s="13">
        <f>2599407135+4112000</f>
        <v>2603519135</v>
      </c>
      <c r="D6" s="39">
        <f>+B6-C6</f>
        <v>2040894964</v>
      </c>
      <c r="E6" s="33"/>
      <c r="F6" s="19"/>
      <c r="G6" s="19"/>
      <c r="H6" s="20"/>
      <c r="I6" s="20"/>
      <c r="J6" s="20"/>
      <c r="K6" s="13"/>
      <c r="L6" s="21"/>
      <c r="M6" s="21"/>
      <c r="N6" s="21"/>
      <c r="O6" s="22"/>
      <c r="P6" s="32">
        <v>2044955237</v>
      </c>
      <c r="Q6" s="32">
        <v>179086</v>
      </c>
      <c r="R6" s="32"/>
      <c r="S6" s="40">
        <f>+P6+Q6</f>
        <v>2045134323</v>
      </c>
      <c r="T6" s="40">
        <f>+S6-D6</f>
        <v>4239359</v>
      </c>
    </row>
    <row r="7" spans="1:20" ht="30">
      <c r="A7" s="12" t="s">
        <v>22</v>
      </c>
      <c r="B7" s="13">
        <v>5990270182</v>
      </c>
      <c r="C7" s="13">
        <f>3962928773+13054046</f>
        <v>3975982819</v>
      </c>
      <c r="D7" s="39">
        <f>+B7-C7</f>
        <v>2014287363</v>
      </c>
      <c r="E7" s="13">
        <v>123929202</v>
      </c>
      <c r="F7" s="13">
        <v>53761970</v>
      </c>
      <c r="G7" s="13">
        <f>+E7-F7</f>
        <v>70167232</v>
      </c>
      <c r="H7" s="23">
        <v>1148124</v>
      </c>
      <c r="I7" s="23">
        <v>1273693</v>
      </c>
      <c r="J7" s="23">
        <f>+H7-I7</f>
        <v>-125569</v>
      </c>
      <c r="K7" s="13"/>
      <c r="M7" s="13">
        <f>3010550+1462872</f>
        <v>4473422</v>
      </c>
      <c r="N7" s="13" t="s">
        <v>64</v>
      </c>
      <c r="O7" s="23">
        <v>1943905664</v>
      </c>
      <c r="P7" s="23">
        <v>4112000</v>
      </c>
      <c r="Q7" s="23">
        <v>51727</v>
      </c>
      <c r="R7" s="23"/>
      <c r="S7" s="40">
        <f>+G7+J7+O7+P7+Q7</f>
        <v>2018111054</v>
      </c>
      <c r="T7" s="40">
        <f>+S7-D7</f>
        <v>3823691</v>
      </c>
    </row>
    <row r="8" spans="1:20">
      <c r="A8" s="12"/>
      <c r="B8" s="21"/>
      <c r="C8" s="21"/>
      <c r="D8" s="21"/>
      <c r="E8" s="19"/>
      <c r="F8" s="19"/>
      <c r="G8" s="19"/>
      <c r="H8" s="23"/>
      <c r="I8" s="23"/>
      <c r="J8" s="23"/>
      <c r="K8" s="21"/>
      <c r="L8" s="21"/>
      <c r="M8" s="21"/>
      <c r="N8" s="21"/>
      <c r="O8" s="22"/>
      <c r="P8" s="23"/>
      <c r="Q8" s="20"/>
      <c r="R8" s="20"/>
    </row>
    <row r="9" spans="1:20">
      <c r="A9" s="12" t="s">
        <v>20</v>
      </c>
      <c r="B9" s="25">
        <f>+B6-B7</f>
        <v>-1345856083</v>
      </c>
      <c r="C9" s="25">
        <f t="shared" ref="C9" si="0">+C6-C7</f>
        <v>-1372463684</v>
      </c>
      <c r="D9" s="25">
        <f>+B9-C9</f>
        <v>26607601</v>
      </c>
      <c r="E9" s="19"/>
      <c r="F9" s="19"/>
      <c r="G9" s="19"/>
      <c r="H9" s="23"/>
      <c r="I9" s="23"/>
      <c r="J9" s="23"/>
      <c r="K9" s="25"/>
      <c r="L9" s="21"/>
      <c r="M9" s="21"/>
      <c r="N9" s="21"/>
      <c r="O9" s="22"/>
      <c r="P9" s="20"/>
      <c r="Q9" s="20"/>
      <c r="R9" s="20"/>
    </row>
    <row r="10" spans="1:20">
      <c r="A10" s="26"/>
      <c r="L10" s="6"/>
    </row>
    <row r="11" spans="1:20" ht="26.25">
      <c r="A11" s="105" t="s">
        <v>5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41"/>
    </row>
    <row r="12" spans="1:20" s="6" customFormat="1" ht="1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106" t="s">
        <v>44</v>
      </c>
      <c r="L12" s="106"/>
      <c r="M12" s="106"/>
      <c r="N12" s="106"/>
      <c r="O12" s="106"/>
      <c r="P12" s="27"/>
      <c r="Q12" s="27"/>
      <c r="R12" s="27"/>
    </row>
    <row r="13" spans="1:20" s="9" customFormat="1" ht="45" customHeight="1">
      <c r="A13" s="107" t="s">
        <v>45</v>
      </c>
      <c r="B13" s="109" t="s">
        <v>18</v>
      </c>
      <c r="C13" s="111" t="s">
        <v>19</v>
      </c>
      <c r="D13" s="113" t="s">
        <v>46</v>
      </c>
      <c r="E13" s="119" t="s">
        <v>47</v>
      </c>
      <c r="F13" s="119"/>
      <c r="G13" s="119"/>
      <c r="H13" s="115" t="s">
        <v>48</v>
      </c>
      <c r="I13" s="115"/>
      <c r="J13" s="115"/>
      <c r="K13" s="116" t="s">
        <v>49</v>
      </c>
      <c r="L13" s="117"/>
      <c r="M13" s="118" t="s">
        <v>50</v>
      </c>
      <c r="N13" s="118"/>
      <c r="O13" s="7" t="s">
        <v>51</v>
      </c>
      <c r="P13" s="120" t="s">
        <v>52</v>
      </c>
      <c r="Q13" s="121" t="s">
        <v>53</v>
      </c>
      <c r="R13" s="121"/>
    </row>
    <row r="14" spans="1:20" s="9" customFormat="1" ht="30">
      <c r="A14" s="108"/>
      <c r="B14" s="110"/>
      <c r="C14" s="112"/>
      <c r="D14" s="114"/>
      <c r="E14" s="31" t="s">
        <v>18</v>
      </c>
      <c r="F14" s="31" t="s">
        <v>19</v>
      </c>
      <c r="G14" s="31" t="s">
        <v>54</v>
      </c>
      <c r="H14" s="28" t="s">
        <v>18</v>
      </c>
      <c r="I14" s="28" t="s">
        <v>19</v>
      </c>
      <c r="J14" s="28" t="s">
        <v>55</v>
      </c>
      <c r="K14" s="10" t="s">
        <v>56</v>
      </c>
      <c r="L14" s="10" t="s">
        <v>57</v>
      </c>
      <c r="M14" s="10" t="s">
        <v>56</v>
      </c>
      <c r="N14" s="10"/>
      <c r="O14" s="11"/>
      <c r="P14" s="118"/>
      <c r="Q14" s="122"/>
      <c r="R14" s="122"/>
    </row>
    <row r="15" spans="1:20" s="18" customFormat="1" ht="30">
      <c r="A15" s="12" t="s">
        <v>58</v>
      </c>
      <c r="B15" s="13"/>
      <c r="C15" s="13"/>
      <c r="D15" s="13">
        <f>+B15-C15</f>
        <v>0</v>
      </c>
      <c r="E15" s="14"/>
      <c r="F15" s="14"/>
      <c r="G15" s="14"/>
      <c r="H15" s="15"/>
      <c r="I15" s="15"/>
      <c r="J15" s="15"/>
      <c r="K15" s="13"/>
      <c r="L15" s="12"/>
      <c r="M15" s="12"/>
      <c r="N15" s="12"/>
      <c r="O15" s="16"/>
      <c r="P15" s="17"/>
      <c r="Q15" s="17"/>
      <c r="R15" s="17"/>
    </row>
    <row r="16" spans="1:20">
      <c r="A16" s="12" t="s">
        <v>21</v>
      </c>
      <c r="B16" s="13"/>
      <c r="C16" s="13"/>
      <c r="D16" s="13">
        <f>+B16-C16</f>
        <v>0</v>
      </c>
      <c r="E16" s="19"/>
      <c r="F16" s="19"/>
      <c r="G16" s="19"/>
      <c r="H16" s="20"/>
      <c r="I16" s="20"/>
      <c r="J16" s="20"/>
      <c r="K16" s="13"/>
      <c r="L16" s="21"/>
      <c r="M16" s="21"/>
      <c r="N16" s="21"/>
      <c r="O16" s="22"/>
      <c r="P16" s="20"/>
      <c r="Q16" s="20"/>
      <c r="R16" s="20"/>
    </row>
    <row r="17" spans="1:18">
      <c r="A17" s="12" t="s">
        <v>22</v>
      </c>
      <c r="B17" s="13"/>
      <c r="C17" s="13"/>
      <c r="D17" s="13">
        <f>+B17-C17</f>
        <v>0</v>
      </c>
      <c r="E17" s="13"/>
      <c r="F17" s="13"/>
      <c r="G17" s="13">
        <f>+E17-F17</f>
        <v>0</v>
      </c>
      <c r="H17" s="23"/>
      <c r="I17" s="23"/>
      <c r="J17" s="23">
        <f>+H17-I17</f>
        <v>0</v>
      </c>
      <c r="K17" s="13"/>
      <c r="M17" s="13"/>
      <c r="N17" s="13"/>
      <c r="O17" s="22"/>
      <c r="P17" s="23"/>
      <c r="Q17" s="20"/>
      <c r="R17" s="20"/>
    </row>
    <row r="18" spans="1:18" ht="30">
      <c r="A18" s="12" t="s">
        <v>59</v>
      </c>
      <c r="B18" s="13">
        <f>B9</f>
        <v>-1345856083</v>
      </c>
      <c r="C18" s="13">
        <f>C9</f>
        <v>-1372463684</v>
      </c>
      <c r="D18" s="21"/>
      <c r="E18" s="19"/>
      <c r="F18" s="19"/>
      <c r="G18" s="19"/>
      <c r="H18" s="23"/>
      <c r="I18" s="23"/>
      <c r="J18" s="23"/>
      <c r="K18" s="21"/>
      <c r="L18" s="21"/>
      <c r="M18" s="21"/>
      <c r="N18" s="21"/>
      <c r="O18" s="22"/>
      <c r="P18" s="23"/>
      <c r="Q18" s="20"/>
      <c r="R18" s="20"/>
    </row>
    <row r="19" spans="1:18">
      <c r="A19" s="12" t="s">
        <v>20</v>
      </c>
      <c r="B19" s="25">
        <f>+B16-B17+B18</f>
        <v>-1345856083</v>
      </c>
      <c r="C19" s="25">
        <f>+C16-C17+C18</f>
        <v>-1372463684</v>
      </c>
      <c r="D19" s="25">
        <f>B17-C17+E17+J17+K17+M17+O17+P17+Q17</f>
        <v>0</v>
      </c>
      <c r="E19" s="19"/>
      <c r="F19" s="19"/>
      <c r="G19" s="19"/>
      <c r="H19" s="23"/>
      <c r="I19" s="23"/>
      <c r="J19" s="23"/>
      <c r="K19" s="25"/>
      <c r="L19" s="21"/>
      <c r="M19" s="21"/>
      <c r="N19" s="21"/>
      <c r="O19" s="22"/>
      <c r="P19" s="20"/>
      <c r="Q19" s="20"/>
      <c r="R19" s="20"/>
    </row>
    <row r="21" spans="1:18" ht="26.25">
      <c r="A21" s="105" t="s">
        <v>6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41"/>
    </row>
    <row r="22" spans="1:18" s="6" customFormat="1" ht="1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106" t="s">
        <v>44</v>
      </c>
      <c r="L22" s="106"/>
      <c r="M22" s="106"/>
      <c r="N22" s="106"/>
      <c r="O22" s="106"/>
      <c r="P22" s="27"/>
      <c r="Q22" s="27"/>
      <c r="R22" s="27"/>
    </row>
    <row r="23" spans="1:18" s="9" customFormat="1" ht="45" customHeight="1">
      <c r="A23" s="107" t="s">
        <v>45</v>
      </c>
      <c r="B23" s="109" t="s">
        <v>18</v>
      </c>
      <c r="C23" s="111" t="s">
        <v>19</v>
      </c>
      <c r="D23" s="113" t="s">
        <v>46</v>
      </c>
      <c r="E23" s="123" t="s">
        <v>47</v>
      </c>
      <c r="F23" s="30"/>
      <c r="G23" s="30"/>
      <c r="H23" s="115" t="s">
        <v>48</v>
      </c>
      <c r="I23" s="115"/>
      <c r="J23" s="115"/>
      <c r="K23" s="116" t="s">
        <v>49</v>
      </c>
      <c r="L23" s="117"/>
      <c r="M23" s="118" t="s">
        <v>50</v>
      </c>
      <c r="N23" s="118"/>
      <c r="O23" s="7" t="s">
        <v>51</v>
      </c>
      <c r="P23" s="120" t="s">
        <v>52</v>
      </c>
      <c r="Q23" s="121" t="s">
        <v>53</v>
      </c>
      <c r="R23" s="121"/>
    </row>
    <row r="24" spans="1:18" s="9" customFormat="1" ht="30">
      <c r="A24" s="108"/>
      <c r="B24" s="110"/>
      <c r="C24" s="112"/>
      <c r="D24" s="114"/>
      <c r="E24" s="118"/>
      <c r="F24" s="8"/>
      <c r="G24" s="8"/>
      <c r="H24" s="28" t="s">
        <v>18</v>
      </c>
      <c r="I24" s="28" t="s">
        <v>19</v>
      </c>
      <c r="J24" s="28" t="s">
        <v>55</v>
      </c>
      <c r="K24" s="10" t="s">
        <v>56</v>
      </c>
      <c r="L24" s="10" t="s">
        <v>57</v>
      </c>
      <c r="M24" s="10" t="s">
        <v>56</v>
      </c>
      <c r="N24" s="10"/>
      <c r="O24" s="11"/>
      <c r="P24" s="118"/>
      <c r="Q24" s="122"/>
      <c r="R24" s="122"/>
    </row>
    <row r="25" spans="1:18" s="18" customFormat="1" ht="30">
      <c r="A25" s="12" t="s">
        <v>58</v>
      </c>
      <c r="B25" s="13"/>
      <c r="C25" s="13"/>
      <c r="D25" s="13">
        <f>+B25-C25</f>
        <v>0</v>
      </c>
      <c r="E25" s="14"/>
      <c r="F25" s="14"/>
      <c r="G25" s="14"/>
      <c r="H25" s="15"/>
      <c r="I25" s="15"/>
      <c r="J25" s="15"/>
      <c r="K25" s="13"/>
      <c r="L25" s="12"/>
      <c r="M25" s="12"/>
      <c r="N25" s="12"/>
      <c r="O25" s="16"/>
      <c r="P25" s="17"/>
      <c r="Q25" s="17"/>
      <c r="R25" s="17"/>
    </row>
    <row r="26" spans="1:18">
      <c r="A26" s="12" t="s">
        <v>21</v>
      </c>
      <c r="B26" s="13"/>
      <c r="C26" s="13"/>
      <c r="D26" s="13">
        <f>+B26-C26</f>
        <v>0</v>
      </c>
      <c r="E26" s="19"/>
      <c r="F26" s="19"/>
      <c r="G26" s="19"/>
      <c r="H26" s="20"/>
      <c r="I26" s="20"/>
      <c r="J26" s="20"/>
      <c r="K26" s="13"/>
      <c r="L26" s="21"/>
      <c r="M26" s="21"/>
      <c r="N26" s="21"/>
      <c r="O26" s="22"/>
      <c r="P26" s="20"/>
      <c r="Q26" s="20"/>
      <c r="R26" s="20"/>
    </row>
    <row r="27" spans="1:18">
      <c r="A27" s="12" t="s">
        <v>22</v>
      </c>
      <c r="B27" s="13"/>
      <c r="C27" s="13"/>
      <c r="D27" s="13">
        <f>+B27-C27</f>
        <v>0</v>
      </c>
      <c r="E27" s="13"/>
      <c r="F27" s="13"/>
      <c r="G27" s="13"/>
      <c r="H27" s="23"/>
      <c r="I27" s="23"/>
      <c r="J27" s="23">
        <f>+H27-I27</f>
        <v>0</v>
      </c>
      <c r="K27" s="13"/>
      <c r="M27" s="13"/>
      <c r="N27" s="13"/>
      <c r="O27" s="22"/>
      <c r="P27" s="23"/>
      <c r="Q27" s="20"/>
      <c r="R27" s="20"/>
    </row>
    <row r="28" spans="1:18" ht="30">
      <c r="A28" s="12" t="s">
        <v>59</v>
      </c>
      <c r="B28" s="13">
        <f>B19</f>
        <v>-1345856083</v>
      </c>
      <c r="C28" s="13">
        <f>C19</f>
        <v>-1372463684</v>
      </c>
      <c r="D28" s="21"/>
      <c r="E28" s="19"/>
      <c r="F28" s="19"/>
      <c r="G28" s="19"/>
      <c r="H28" s="23"/>
      <c r="I28" s="23"/>
      <c r="J28" s="23"/>
      <c r="K28" s="21"/>
      <c r="L28" s="21"/>
      <c r="M28" s="21"/>
      <c r="N28" s="21"/>
      <c r="O28" s="22"/>
      <c r="P28" s="23"/>
      <c r="Q28" s="20"/>
      <c r="R28" s="20"/>
    </row>
    <row r="29" spans="1:18">
      <c r="A29" s="12" t="s">
        <v>20</v>
      </c>
      <c r="B29" s="25">
        <f>+B26-B27+B28</f>
        <v>-1345856083</v>
      </c>
      <c r="C29" s="25">
        <f>+C26-C27+C28</f>
        <v>-1372463684</v>
      </c>
      <c r="D29" s="25">
        <f>B27-C27+E27+J27+K27+M27+O27+P27+Q27</f>
        <v>0</v>
      </c>
      <c r="E29" s="19"/>
      <c r="F29" s="19"/>
      <c r="G29" s="19"/>
      <c r="H29" s="23"/>
      <c r="I29" s="23"/>
      <c r="J29" s="23"/>
      <c r="K29" s="25"/>
      <c r="L29" s="21"/>
      <c r="M29" s="21"/>
      <c r="N29" s="21"/>
      <c r="O29" s="22"/>
      <c r="P29" s="20"/>
      <c r="Q29" s="20"/>
      <c r="R29" s="20"/>
    </row>
    <row r="31" spans="1:18" ht="26.25">
      <c r="A31" s="105" t="s">
        <v>7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41"/>
    </row>
    <row r="32" spans="1:18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106" t="s">
        <v>44</v>
      </c>
      <c r="L32" s="106"/>
      <c r="M32" s="106"/>
      <c r="N32" s="106"/>
      <c r="O32" s="106"/>
      <c r="P32" s="27"/>
      <c r="Q32" s="27"/>
      <c r="R32" s="27"/>
    </row>
    <row r="33" spans="1:18" ht="60">
      <c r="A33" s="107" t="s">
        <v>45</v>
      </c>
      <c r="B33" s="109" t="s">
        <v>18</v>
      </c>
      <c r="C33" s="111" t="s">
        <v>19</v>
      </c>
      <c r="D33" s="113" t="s">
        <v>46</v>
      </c>
      <c r="E33" s="123" t="s">
        <v>47</v>
      </c>
      <c r="F33" s="30"/>
      <c r="G33" s="30"/>
      <c r="H33" s="115" t="s">
        <v>48</v>
      </c>
      <c r="I33" s="115"/>
      <c r="J33" s="115"/>
      <c r="K33" s="116" t="s">
        <v>49</v>
      </c>
      <c r="L33" s="117"/>
      <c r="M33" s="118" t="s">
        <v>50</v>
      </c>
      <c r="N33" s="118"/>
      <c r="O33" s="7" t="s">
        <v>51</v>
      </c>
      <c r="P33" s="120" t="s">
        <v>52</v>
      </c>
      <c r="Q33" s="121" t="s">
        <v>53</v>
      </c>
      <c r="R33" s="121"/>
    </row>
    <row r="34" spans="1:18" ht="30">
      <c r="A34" s="108"/>
      <c r="B34" s="110"/>
      <c r="C34" s="112"/>
      <c r="D34" s="114"/>
      <c r="E34" s="118"/>
      <c r="F34" s="8"/>
      <c r="G34" s="8"/>
      <c r="H34" s="28" t="s">
        <v>18</v>
      </c>
      <c r="I34" s="28" t="s">
        <v>19</v>
      </c>
      <c r="J34" s="28" t="s">
        <v>55</v>
      </c>
      <c r="K34" s="10" t="s">
        <v>56</v>
      </c>
      <c r="L34" s="10" t="s">
        <v>57</v>
      </c>
      <c r="M34" s="10" t="s">
        <v>56</v>
      </c>
      <c r="N34" s="10"/>
      <c r="O34" s="11"/>
      <c r="P34" s="118"/>
      <c r="Q34" s="122"/>
      <c r="R34" s="122"/>
    </row>
    <row r="35" spans="1:18" ht="30">
      <c r="A35" s="12" t="s">
        <v>58</v>
      </c>
      <c r="B35" s="13"/>
      <c r="C35" s="13"/>
      <c r="D35" s="13">
        <f t="shared" ref="D35:D37" si="1">+B35-C35</f>
        <v>0</v>
      </c>
      <c r="E35" s="14"/>
      <c r="F35" s="14"/>
      <c r="G35" s="14"/>
      <c r="H35" s="15"/>
      <c r="I35" s="15"/>
      <c r="J35" s="15"/>
      <c r="K35" s="13"/>
      <c r="L35" s="12"/>
      <c r="M35" s="12"/>
      <c r="N35" s="12"/>
      <c r="O35" s="16"/>
      <c r="P35" s="17"/>
      <c r="Q35" s="17"/>
      <c r="R35" s="17"/>
    </row>
    <row r="36" spans="1:18">
      <c r="A36" s="12" t="s">
        <v>21</v>
      </c>
      <c r="B36" s="13"/>
      <c r="C36" s="13"/>
      <c r="D36" s="13">
        <f t="shared" si="1"/>
        <v>0</v>
      </c>
      <c r="E36" s="19"/>
      <c r="F36" s="19"/>
      <c r="G36" s="19"/>
      <c r="H36" s="20"/>
      <c r="I36" s="20"/>
      <c r="J36" s="20"/>
      <c r="K36" s="13"/>
      <c r="L36" s="21"/>
      <c r="M36" s="21"/>
      <c r="N36" s="21"/>
      <c r="O36" s="22"/>
      <c r="P36" s="20"/>
      <c r="Q36" s="20"/>
      <c r="R36" s="20"/>
    </row>
    <row r="37" spans="1:18">
      <c r="A37" s="12" t="s">
        <v>22</v>
      </c>
      <c r="B37" s="13"/>
      <c r="C37" s="13"/>
      <c r="D37" s="13">
        <f t="shared" si="1"/>
        <v>0</v>
      </c>
      <c r="E37" s="13"/>
      <c r="F37" s="13"/>
      <c r="G37" s="13"/>
      <c r="H37" s="23"/>
      <c r="I37" s="23"/>
      <c r="J37" s="23">
        <f t="shared" ref="J37" si="2">+H37-I37</f>
        <v>0</v>
      </c>
      <c r="K37" s="13"/>
      <c r="M37" s="13"/>
      <c r="N37" s="13"/>
      <c r="O37" s="22"/>
      <c r="P37" s="23"/>
      <c r="Q37" s="20"/>
      <c r="R37" s="20"/>
    </row>
    <row r="38" spans="1:18" ht="30">
      <c r="A38" s="12" t="s">
        <v>59</v>
      </c>
      <c r="B38" s="13">
        <f t="shared" ref="B38:C38" si="3">B29</f>
        <v>-1345856083</v>
      </c>
      <c r="C38" s="13">
        <f t="shared" si="3"/>
        <v>-1372463684</v>
      </c>
      <c r="D38" s="21"/>
      <c r="E38" s="19"/>
      <c r="F38" s="19"/>
      <c r="G38" s="19"/>
      <c r="H38" s="23"/>
      <c r="I38" s="23"/>
      <c r="J38" s="23"/>
      <c r="K38" s="21"/>
      <c r="L38" s="21"/>
      <c r="M38" s="21"/>
      <c r="N38" s="21"/>
      <c r="O38" s="22"/>
      <c r="P38" s="23"/>
      <c r="Q38" s="20"/>
      <c r="R38" s="20"/>
    </row>
    <row r="39" spans="1:18">
      <c r="A39" s="12" t="s">
        <v>20</v>
      </c>
      <c r="B39" s="25">
        <f t="shared" ref="B39:C39" si="4">+B36-B37+B38</f>
        <v>-1345856083</v>
      </c>
      <c r="C39" s="25">
        <f t="shared" si="4"/>
        <v>-1372463684</v>
      </c>
      <c r="D39" s="25">
        <f t="shared" ref="D39" si="5">B37-C37+E37+J37+K37+M37+O37+P37+Q37</f>
        <v>0</v>
      </c>
      <c r="E39" s="19"/>
      <c r="F39" s="19"/>
      <c r="G39" s="19"/>
      <c r="H39" s="23"/>
      <c r="I39" s="23"/>
      <c r="J39" s="23"/>
      <c r="K39" s="25"/>
      <c r="L39" s="21"/>
      <c r="M39" s="21"/>
      <c r="N39" s="21"/>
      <c r="O39" s="22"/>
      <c r="P39" s="20"/>
      <c r="Q39" s="20"/>
      <c r="R39" s="20"/>
    </row>
    <row r="41" spans="1:18" ht="26.25">
      <c r="A41" s="105" t="s">
        <v>8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41"/>
    </row>
    <row r="42" spans="1:18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106" t="s">
        <v>44</v>
      </c>
      <c r="L42" s="106"/>
      <c r="M42" s="106"/>
      <c r="N42" s="106"/>
      <c r="O42" s="106"/>
      <c r="P42" s="27"/>
      <c r="Q42" s="27"/>
      <c r="R42" s="27"/>
    </row>
    <row r="43" spans="1:18" ht="60">
      <c r="A43" s="107" t="s">
        <v>45</v>
      </c>
      <c r="B43" s="109" t="s">
        <v>18</v>
      </c>
      <c r="C43" s="111" t="s">
        <v>19</v>
      </c>
      <c r="D43" s="113" t="s">
        <v>46</v>
      </c>
      <c r="E43" s="123" t="s">
        <v>47</v>
      </c>
      <c r="F43" s="30"/>
      <c r="G43" s="30"/>
      <c r="H43" s="115" t="s">
        <v>48</v>
      </c>
      <c r="I43" s="115"/>
      <c r="J43" s="115"/>
      <c r="K43" s="116" t="s">
        <v>49</v>
      </c>
      <c r="L43" s="117"/>
      <c r="M43" s="118" t="s">
        <v>50</v>
      </c>
      <c r="N43" s="118"/>
      <c r="O43" s="7" t="s">
        <v>51</v>
      </c>
      <c r="P43" s="120" t="s">
        <v>52</v>
      </c>
      <c r="Q43" s="121" t="s">
        <v>53</v>
      </c>
      <c r="R43" s="121"/>
    </row>
    <row r="44" spans="1:18" ht="30">
      <c r="A44" s="108"/>
      <c r="B44" s="110"/>
      <c r="C44" s="112"/>
      <c r="D44" s="114"/>
      <c r="E44" s="118"/>
      <c r="F44" s="8"/>
      <c r="G44" s="8"/>
      <c r="H44" s="28" t="s">
        <v>18</v>
      </c>
      <c r="I44" s="28" t="s">
        <v>19</v>
      </c>
      <c r="J44" s="28" t="s">
        <v>55</v>
      </c>
      <c r="K44" s="10" t="s">
        <v>56</v>
      </c>
      <c r="L44" s="10" t="s">
        <v>57</v>
      </c>
      <c r="M44" s="10" t="s">
        <v>56</v>
      </c>
      <c r="N44" s="10"/>
      <c r="O44" s="11"/>
      <c r="P44" s="118"/>
      <c r="Q44" s="122"/>
      <c r="R44" s="122"/>
    </row>
    <row r="45" spans="1:18" ht="30">
      <c r="A45" s="12" t="s">
        <v>58</v>
      </c>
      <c r="B45" s="13"/>
      <c r="C45" s="13"/>
      <c r="D45" s="13">
        <f t="shared" ref="D45:D47" si="6">+B45-C45</f>
        <v>0</v>
      </c>
      <c r="E45" s="14"/>
      <c r="F45" s="14"/>
      <c r="G45" s="14"/>
      <c r="H45" s="15"/>
      <c r="I45" s="15"/>
      <c r="J45" s="15"/>
      <c r="K45" s="13"/>
      <c r="L45" s="12"/>
      <c r="M45" s="12"/>
      <c r="N45" s="12"/>
      <c r="O45" s="16"/>
      <c r="P45" s="17"/>
      <c r="Q45" s="17"/>
      <c r="R45" s="17"/>
    </row>
    <row r="46" spans="1:18">
      <c r="A46" s="12" t="s">
        <v>21</v>
      </c>
      <c r="B46" s="13"/>
      <c r="C46" s="13"/>
      <c r="D46" s="13">
        <f t="shared" si="6"/>
        <v>0</v>
      </c>
      <c r="E46" s="19"/>
      <c r="F46" s="19"/>
      <c r="G46" s="19"/>
      <c r="H46" s="20"/>
      <c r="I46" s="20"/>
      <c r="J46" s="20"/>
      <c r="K46" s="13"/>
      <c r="L46" s="21"/>
      <c r="M46" s="21"/>
      <c r="N46" s="21"/>
      <c r="O46" s="22"/>
      <c r="P46" s="20"/>
      <c r="Q46" s="20"/>
      <c r="R46" s="20"/>
    </row>
    <row r="47" spans="1:18">
      <c r="A47" s="12" t="s">
        <v>22</v>
      </c>
      <c r="B47" s="13"/>
      <c r="C47" s="13"/>
      <c r="D47" s="13">
        <f t="shared" si="6"/>
        <v>0</v>
      </c>
      <c r="E47" s="13"/>
      <c r="F47" s="13"/>
      <c r="G47" s="13"/>
      <c r="H47" s="23"/>
      <c r="I47" s="23"/>
      <c r="J47" s="23">
        <f t="shared" ref="J47" si="7">+H47-I47</f>
        <v>0</v>
      </c>
      <c r="K47" s="13"/>
      <c r="M47" s="13"/>
      <c r="N47" s="13"/>
      <c r="O47" s="22"/>
      <c r="P47" s="23"/>
      <c r="Q47" s="20"/>
      <c r="R47" s="20"/>
    </row>
    <row r="48" spans="1:18" ht="30">
      <c r="A48" s="12" t="s">
        <v>59</v>
      </c>
      <c r="B48" s="13">
        <f t="shared" ref="B48:C48" si="8">B39</f>
        <v>-1345856083</v>
      </c>
      <c r="C48" s="13">
        <f t="shared" si="8"/>
        <v>-1372463684</v>
      </c>
      <c r="D48" s="21"/>
      <c r="E48" s="19"/>
      <c r="F48" s="19"/>
      <c r="G48" s="19"/>
      <c r="H48" s="23"/>
      <c r="I48" s="23"/>
      <c r="J48" s="23"/>
      <c r="K48" s="21"/>
      <c r="L48" s="21"/>
      <c r="M48" s="21"/>
      <c r="N48" s="21"/>
      <c r="O48" s="22"/>
      <c r="P48" s="23"/>
      <c r="Q48" s="20"/>
      <c r="R48" s="20"/>
    </row>
    <row r="49" spans="1:18">
      <c r="A49" s="12" t="s">
        <v>20</v>
      </c>
      <c r="B49" s="25">
        <f t="shared" ref="B49:C49" si="9">+B46-B47+B48</f>
        <v>-1345856083</v>
      </c>
      <c r="C49" s="25">
        <f t="shared" si="9"/>
        <v>-1372463684</v>
      </c>
      <c r="D49" s="25">
        <f t="shared" ref="D49" si="10">B47-C47+E47+J47+K47+M47+O47+P47+Q47</f>
        <v>0</v>
      </c>
      <c r="E49" s="19"/>
      <c r="F49" s="19"/>
      <c r="G49" s="19"/>
      <c r="H49" s="23"/>
      <c r="I49" s="23"/>
      <c r="J49" s="23"/>
      <c r="K49" s="25"/>
      <c r="L49" s="21"/>
      <c r="M49" s="21"/>
      <c r="N49" s="21"/>
      <c r="O49" s="22"/>
      <c r="P49" s="20"/>
      <c r="Q49" s="20"/>
      <c r="R49" s="20"/>
    </row>
    <row r="51" spans="1:18" ht="26.25">
      <c r="A51" s="105" t="s">
        <v>9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41"/>
    </row>
    <row r="52" spans="1:18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106" t="s">
        <v>44</v>
      </c>
      <c r="L52" s="106"/>
      <c r="M52" s="106"/>
      <c r="N52" s="106"/>
      <c r="O52" s="106"/>
      <c r="P52" s="27"/>
      <c r="Q52" s="27"/>
      <c r="R52" s="27"/>
    </row>
    <row r="53" spans="1:18" ht="60">
      <c r="A53" s="107" t="s">
        <v>45</v>
      </c>
      <c r="B53" s="109" t="s">
        <v>18</v>
      </c>
      <c r="C53" s="111" t="s">
        <v>19</v>
      </c>
      <c r="D53" s="113" t="s">
        <v>46</v>
      </c>
      <c r="E53" s="123" t="s">
        <v>47</v>
      </c>
      <c r="F53" s="30"/>
      <c r="G53" s="30"/>
      <c r="H53" s="115" t="s">
        <v>48</v>
      </c>
      <c r="I53" s="115"/>
      <c r="J53" s="115"/>
      <c r="K53" s="116" t="s">
        <v>49</v>
      </c>
      <c r="L53" s="117"/>
      <c r="M53" s="118" t="s">
        <v>50</v>
      </c>
      <c r="N53" s="118"/>
      <c r="O53" s="7" t="s">
        <v>51</v>
      </c>
      <c r="P53" s="120" t="s">
        <v>52</v>
      </c>
      <c r="Q53" s="121" t="s">
        <v>53</v>
      </c>
      <c r="R53" s="121"/>
    </row>
    <row r="54" spans="1:18" ht="30">
      <c r="A54" s="108"/>
      <c r="B54" s="110"/>
      <c r="C54" s="112"/>
      <c r="D54" s="114"/>
      <c r="E54" s="118"/>
      <c r="F54" s="8"/>
      <c r="G54" s="8"/>
      <c r="H54" s="28" t="s">
        <v>18</v>
      </c>
      <c r="I54" s="28" t="s">
        <v>19</v>
      </c>
      <c r="J54" s="28" t="s">
        <v>55</v>
      </c>
      <c r="K54" s="10" t="s">
        <v>56</v>
      </c>
      <c r="L54" s="10" t="s">
        <v>57</v>
      </c>
      <c r="M54" s="10" t="s">
        <v>56</v>
      </c>
      <c r="N54" s="10"/>
      <c r="O54" s="11"/>
      <c r="P54" s="118"/>
      <c r="Q54" s="122"/>
      <c r="R54" s="122"/>
    </row>
    <row r="55" spans="1:18" ht="30">
      <c r="A55" s="12" t="s">
        <v>58</v>
      </c>
      <c r="B55" s="13"/>
      <c r="C55" s="13"/>
      <c r="D55" s="13">
        <f t="shared" ref="D55:D57" si="11">+B55-C55</f>
        <v>0</v>
      </c>
      <c r="E55" s="14"/>
      <c r="F55" s="14"/>
      <c r="G55" s="14"/>
      <c r="H55" s="15"/>
      <c r="I55" s="15"/>
      <c r="J55" s="15"/>
      <c r="K55" s="13"/>
      <c r="L55" s="12"/>
      <c r="M55" s="12"/>
      <c r="N55" s="12"/>
      <c r="O55" s="16"/>
      <c r="P55" s="17"/>
      <c r="Q55" s="17"/>
      <c r="R55" s="17"/>
    </row>
    <row r="56" spans="1:18">
      <c r="A56" s="12" t="s">
        <v>21</v>
      </c>
      <c r="B56" s="13"/>
      <c r="C56" s="13"/>
      <c r="D56" s="13">
        <f t="shared" si="11"/>
        <v>0</v>
      </c>
      <c r="E56" s="19"/>
      <c r="F56" s="19"/>
      <c r="G56" s="19"/>
      <c r="H56" s="20"/>
      <c r="I56" s="20"/>
      <c r="J56" s="20"/>
      <c r="K56" s="13"/>
      <c r="L56" s="21"/>
      <c r="M56" s="21"/>
      <c r="N56" s="21"/>
      <c r="O56" s="22"/>
      <c r="P56" s="20"/>
      <c r="Q56" s="20"/>
      <c r="R56" s="20"/>
    </row>
    <row r="57" spans="1:18">
      <c r="A57" s="12" t="s">
        <v>22</v>
      </c>
      <c r="B57" s="13"/>
      <c r="C57" s="13"/>
      <c r="D57" s="13">
        <f t="shared" si="11"/>
        <v>0</v>
      </c>
      <c r="E57" s="13"/>
      <c r="F57" s="13"/>
      <c r="G57" s="13"/>
      <c r="H57" s="23"/>
      <c r="I57" s="23"/>
      <c r="J57" s="23">
        <f t="shared" ref="J57" si="12">+H57-I57</f>
        <v>0</v>
      </c>
      <c r="K57" s="13"/>
      <c r="M57" s="13"/>
      <c r="N57" s="13"/>
      <c r="O57" s="22"/>
      <c r="P57" s="23"/>
      <c r="Q57" s="20"/>
      <c r="R57" s="20"/>
    </row>
    <row r="58" spans="1:18" ht="30">
      <c r="A58" s="12" t="s">
        <v>59</v>
      </c>
      <c r="B58" s="13">
        <f t="shared" ref="B58:C58" si="13">B49</f>
        <v>-1345856083</v>
      </c>
      <c r="C58" s="13">
        <f t="shared" si="13"/>
        <v>-1372463684</v>
      </c>
      <c r="D58" s="21"/>
      <c r="E58" s="19"/>
      <c r="F58" s="19"/>
      <c r="G58" s="19"/>
      <c r="H58" s="23"/>
      <c r="I58" s="23"/>
      <c r="J58" s="23"/>
      <c r="K58" s="21"/>
      <c r="L58" s="21"/>
      <c r="M58" s="21"/>
      <c r="N58" s="21"/>
      <c r="O58" s="22"/>
      <c r="P58" s="23"/>
      <c r="Q58" s="20"/>
      <c r="R58" s="20"/>
    </row>
    <row r="59" spans="1:18">
      <c r="A59" s="12" t="s">
        <v>20</v>
      </c>
      <c r="B59" s="25">
        <f t="shared" ref="B59:C59" si="14">+B56-B57+B58</f>
        <v>-1345856083</v>
      </c>
      <c r="C59" s="25">
        <f t="shared" si="14"/>
        <v>-1372463684</v>
      </c>
      <c r="D59" s="25">
        <f t="shared" ref="D59" si="15">B57-C57+E57+J57+K57+M57+O57+P57+Q57</f>
        <v>0</v>
      </c>
      <c r="E59" s="19"/>
      <c r="F59" s="19"/>
      <c r="G59" s="19"/>
      <c r="H59" s="23"/>
      <c r="I59" s="23"/>
      <c r="J59" s="23"/>
      <c r="K59" s="25"/>
      <c r="L59" s="21"/>
      <c r="M59" s="21"/>
      <c r="N59" s="21"/>
      <c r="O59" s="22"/>
      <c r="P59" s="20"/>
      <c r="Q59" s="20"/>
      <c r="R59" s="20"/>
    </row>
    <row r="61" spans="1:18" ht="26.25">
      <c r="A61" s="105" t="s">
        <v>10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41"/>
    </row>
    <row r="62" spans="1:18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106" t="s">
        <v>44</v>
      </c>
      <c r="L62" s="106"/>
      <c r="M62" s="106"/>
      <c r="N62" s="106"/>
      <c r="O62" s="106"/>
      <c r="P62" s="27"/>
      <c r="Q62" s="27"/>
      <c r="R62" s="27"/>
    </row>
    <row r="63" spans="1:18" ht="60">
      <c r="A63" s="107" t="s">
        <v>45</v>
      </c>
      <c r="B63" s="109" t="s">
        <v>18</v>
      </c>
      <c r="C63" s="111" t="s">
        <v>19</v>
      </c>
      <c r="D63" s="113" t="s">
        <v>46</v>
      </c>
      <c r="E63" s="123" t="s">
        <v>47</v>
      </c>
      <c r="F63" s="30"/>
      <c r="G63" s="30"/>
      <c r="H63" s="115" t="s">
        <v>48</v>
      </c>
      <c r="I63" s="115"/>
      <c r="J63" s="115"/>
      <c r="K63" s="116" t="s">
        <v>49</v>
      </c>
      <c r="L63" s="117"/>
      <c r="M63" s="118" t="s">
        <v>50</v>
      </c>
      <c r="N63" s="118"/>
      <c r="O63" s="7" t="s">
        <v>51</v>
      </c>
      <c r="P63" s="120" t="s">
        <v>52</v>
      </c>
      <c r="Q63" s="121" t="s">
        <v>53</v>
      </c>
      <c r="R63" s="121"/>
    </row>
    <row r="64" spans="1:18" ht="30">
      <c r="A64" s="108"/>
      <c r="B64" s="110"/>
      <c r="C64" s="112"/>
      <c r="D64" s="114"/>
      <c r="E64" s="118"/>
      <c r="F64" s="8"/>
      <c r="G64" s="8"/>
      <c r="H64" s="28" t="s">
        <v>18</v>
      </c>
      <c r="I64" s="28" t="s">
        <v>19</v>
      </c>
      <c r="J64" s="28" t="s">
        <v>55</v>
      </c>
      <c r="K64" s="10" t="s">
        <v>56</v>
      </c>
      <c r="L64" s="10" t="s">
        <v>57</v>
      </c>
      <c r="M64" s="10" t="s">
        <v>56</v>
      </c>
      <c r="N64" s="10"/>
      <c r="O64" s="11"/>
      <c r="P64" s="118"/>
      <c r="Q64" s="122"/>
      <c r="R64" s="122"/>
    </row>
    <row r="65" spans="1:18" ht="30">
      <c r="A65" s="12" t="s">
        <v>58</v>
      </c>
      <c r="B65" s="13"/>
      <c r="C65" s="13"/>
      <c r="D65" s="13">
        <f t="shared" ref="D65:D67" si="16">+B65-C65</f>
        <v>0</v>
      </c>
      <c r="E65" s="14"/>
      <c r="F65" s="14"/>
      <c r="G65" s="14"/>
      <c r="H65" s="15"/>
      <c r="I65" s="15"/>
      <c r="J65" s="15"/>
      <c r="K65" s="13"/>
      <c r="L65" s="12"/>
      <c r="M65" s="12"/>
      <c r="N65" s="12"/>
      <c r="O65" s="16"/>
      <c r="P65" s="17"/>
      <c r="Q65" s="17"/>
      <c r="R65" s="17"/>
    </row>
    <row r="66" spans="1:18">
      <c r="A66" s="12" t="s">
        <v>21</v>
      </c>
      <c r="B66" s="13"/>
      <c r="C66" s="13"/>
      <c r="D66" s="13">
        <f t="shared" si="16"/>
        <v>0</v>
      </c>
      <c r="E66" s="19"/>
      <c r="F66" s="19"/>
      <c r="G66" s="19"/>
      <c r="H66" s="20"/>
      <c r="I66" s="20"/>
      <c r="J66" s="20"/>
      <c r="K66" s="13"/>
      <c r="L66" s="21"/>
      <c r="M66" s="21"/>
      <c r="N66" s="21"/>
      <c r="O66" s="22"/>
      <c r="P66" s="20"/>
      <c r="Q66" s="20"/>
      <c r="R66" s="20"/>
    </row>
    <row r="67" spans="1:18">
      <c r="A67" s="12" t="s">
        <v>22</v>
      </c>
      <c r="B67" s="13"/>
      <c r="C67" s="13"/>
      <c r="D67" s="13">
        <f t="shared" si="16"/>
        <v>0</v>
      </c>
      <c r="E67" s="13"/>
      <c r="F67" s="13"/>
      <c r="G67" s="13"/>
      <c r="H67" s="23"/>
      <c r="I67" s="23"/>
      <c r="J67" s="23">
        <f t="shared" ref="J67" si="17">+H67-I67</f>
        <v>0</v>
      </c>
      <c r="K67" s="13"/>
      <c r="M67" s="13"/>
      <c r="N67" s="13"/>
      <c r="O67" s="22"/>
      <c r="P67" s="23"/>
      <c r="Q67" s="20"/>
      <c r="R67" s="20"/>
    </row>
    <row r="68" spans="1:18" ht="30">
      <c r="A68" s="12" t="s">
        <v>59</v>
      </c>
      <c r="B68" s="13">
        <f t="shared" ref="B68:C68" si="18">B59</f>
        <v>-1345856083</v>
      </c>
      <c r="C68" s="13">
        <f t="shared" si="18"/>
        <v>-1372463684</v>
      </c>
      <c r="D68" s="21"/>
      <c r="E68" s="19"/>
      <c r="F68" s="19"/>
      <c r="G68" s="19"/>
      <c r="H68" s="23"/>
      <c r="I68" s="23"/>
      <c r="J68" s="23"/>
      <c r="K68" s="21"/>
      <c r="L68" s="21"/>
      <c r="M68" s="21"/>
      <c r="N68" s="21"/>
      <c r="O68" s="22"/>
      <c r="P68" s="23"/>
      <c r="Q68" s="20"/>
      <c r="R68" s="20"/>
    </row>
    <row r="69" spans="1:18">
      <c r="A69" s="12" t="s">
        <v>20</v>
      </c>
      <c r="B69" s="25">
        <f t="shared" ref="B69:C69" si="19">+B66-B67+B68</f>
        <v>-1345856083</v>
      </c>
      <c r="C69" s="25">
        <f t="shared" si="19"/>
        <v>-1372463684</v>
      </c>
      <c r="D69" s="25">
        <f t="shared" ref="D69" si="20">B67-C67+E67+J67+K67+M67+O67+P67+Q67</f>
        <v>0</v>
      </c>
      <c r="E69" s="19"/>
      <c r="F69" s="19"/>
      <c r="G69" s="19"/>
      <c r="H69" s="23"/>
      <c r="I69" s="23"/>
      <c r="J69" s="23"/>
      <c r="K69" s="25"/>
      <c r="L69" s="21"/>
      <c r="M69" s="21"/>
      <c r="N69" s="21"/>
      <c r="O69" s="22"/>
      <c r="P69" s="20"/>
      <c r="Q69" s="20"/>
      <c r="R69" s="20"/>
    </row>
    <row r="71" spans="1:18" ht="26.25">
      <c r="A71" s="105" t="s">
        <v>11</v>
      </c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41"/>
    </row>
    <row r="72" spans="1:18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106" t="s">
        <v>44</v>
      </c>
      <c r="L72" s="106"/>
      <c r="M72" s="106"/>
      <c r="N72" s="106"/>
      <c r="O72" s="106"/>
      <c r="P72" s="27"/>
      <c r="Q72" s="27"/>
      <c r="R72" s="27"/>
    </row>
    <row r="73" spans="1:18" ht="60">
      <c r="A73" s="107" t="s">
        <v>45</v>
      </c>
      <c r="B73" s="109" t="s">
        <v>18</v>
      </c>
      <c r="C73" s="111" t="s">
        <v>19</v>
      </c>
      <c r="D73" s="113" t="s">
        <v>46</v>
      </c>
      <c r="E73" s="123" t="s">
        <v>47</v>
      </c>
      <c r="F73" s="30"/>
      <c r="G73" s="30"/>
      <c r="H73" s="115" t="s">
        <v>48</v>
      </c>
      <c r="I73" s="115"/>
      <c r="J73" s="115"/>
      <c r="K73" s="116" t="s">
        <v>49</v>
      </c>
      <c r="L73" s="117"/>
      <c r="M73" s="118" t="s">
        <v>50</v>
      </c>
      <c r="N73" s="118"/>
      <c r="O73" s="7" t="s">
        <v>51</v>
      </c>
      <c r="P73" s="120" t="s">
        <v>52</v>
      </c>
      <c r="Q73" s="121" t="s">
        <v>53</v>
      </c>
      <c r="R73" s="121"/>
    </row>
    <row r="74" spans="1:18" ht="30">
      <c r="A74" s="108"/>
      <c r="B74" s="110"/>
      <c r="C74" s="112"/>
      <c r="D74" s="114"/>
      <c r="E74" s="118"/>
      <c r="F74" s="8"/>
      <c r="G74" s="8"/>
      <c r="H74" s="28" t="s">
        <v>18</v>
      </c>
      <c r="I74" s="28" t="s">
        <v>19</v>
      </c>
      <c r="J74" s="28" t="s">
        <v>55</v>
      </c>
      <c r="K74" s="10" t="s">
        <v>56</v>
      </c>
      <c r="L74" s="10" t="s">
        <v>57</v>
      </c>
      <c r="M74" s="10" t="s">
        <v>56</v>
      </c>
      <c r="N74" s="10"/>
      <c r="O74" s="11"/>
      <c r="P74" s="118"/>
      <c r="Q74" s="122"/>
      <c r="R74" s="122"/>
    </row>
    <row r="75" spans="1:18" ht="30">
      <c r="A75" s="12" t="s">
        <v>58</v>
      </c>
      <c r="B75" s="13"/>
      <c r="C75" s="13"/>
      <c r="D75" s="13">
        <f t="shared" ref="D75:D77" si="21">+B75-C75</f>
        <v>0</v>
      </c>
      <c r="E75" s="14"/>
      <c r="F75" s="14"/>
      <c r="G75" s="14"/>
      <c r="H75" s="15"/>
      <c r="I75" s="15"/>
      <c r="J75" s="15"/>
      <c r="K75" s="13"/>
      <c r="L75" s="12"/>
      <c r="M75" s="12"/>
      <c r="N75" s="12"/>
      <c r="O75" s="16"/>
      <c r="P75" s="17"/>
      <c r="Q75" s="17"/>
      <c r="R75" s="17"/>
    </row>
    <row r="76" spans="1:18">
      <c r="A76" s="12" t="s">
        <v>21</v>
      </c>
      <c r="B76" s="13"/>
      <c r="C76" s="13"/>
      <c r="D76" s="13">
        <f t="shared" si="21"/>
        <v>0</v>
      </c>
      <c r="E76" s="19"/>
      <c r="F76" s="19"/>
      <c r="G76" s="19"/>
      <c r="H76" s="20"/>
      <c r="I76" s="20"/>
      <c r="J76" s="20"/>
      <c r="K76" s="13"/>
      <c r="L76" s="21"/>
      <c r="M76" s="21"/>
      <c r="N76" s="21"/>
      <c r="O76" s="22"/>
      <c r="P76" s="20"/>
      <c r="Q76" s="20"/>
      <c r="R76" s="20"/>
    </row>
    <row r="77" spans="1:18">
      <c r="A77" s="12" t="s">
        <v>22</v>
      </c>
      <c r="B77" s="13"/>
      <c r="C77" s="13"/>
      <c r="D77" s="13">
        <f t="shared" si="21"/>
        <v>0</v>
      </c>
      <c r="E77" s="13"/>
      <c r="F77" s="13"/>
      <c r="G77" s="13"/>
      <c r="H77" s="23"/>
      <c r="I77" s="23"/>
      <c r="J77" s="23">
        <f t="shared" ref="J77" si="22">+H77-I77</f>
        <v>0</v>
      </c>
      <c r="K77" s="13"/>
      <c r="M77" s="13"/>
      <c r="N77" s="13"/>
      <c r="O77" s="22"/>
      <c r="P77" s="23"/>
      <c r="Q77" s="20"/>
      <c r="R77" s="20"/>
    </row>
    <row r="78" spans="1:18" ht="30">
      <c r="A78" s="12" t="s">
        <v>59</v>
      </c>
      <c r="B78" s="13">
        <f t="shared" ref="B78:C78" si="23">B69</f>
        <v>-1345856083</v>
      </c>
      <c r="C78" s="13">
        <f t="shared" si="23"/>
        <v>-1372463684</v>
      </c>
      <c r="D78" s="21"/>
      <c r="E78" s="19"/>
      <c r="F78" s="19"/>
      <c r="G78" s="19"/>
      <c r="H78" s="23"/>
      <c r="I78" s="23"/>
      <c r="J78" s="23"/>
      <c r="K78" s="21"/>
      <c r="L78" s="21"/>
      <c r="M78" s="21"/>
      <c r="N78" s="21"/>
      <c r="O78" s="22"/>
      <c r="P78" s="23"/>
      <c r="Q78" s="20"/>
      <c r="R78" s="20"/>
    </row>
    <row r="79" spans="1:18">
      <c r="A79" s="12" t="s">
        <v>20</v>
      </c>
      <c r="B79" s="25">
        <f t="shared" ref="B79:C79" si="24">+B76-B77+B78</f>
        <v>-1345856083</v>
      </c>
      <c r="C79" s="25">
        <f t="shared" si="24"/>
        <v>-1372463684</v>
      </c>
      <c r="D79" s="25">
        <f t="shared" ref="D79" si="25">B77-C77+E77+J77+K77+M77+O77+P77+Q77</f>
        <v>0</v>
      </c>
      <c r="E79" s="19"/>
      <c r="F79" s="19"/>
      <c r="G79" s="19"/>
      <c r="H79" s="23"/>
      <c r="I79" s="23"/>
      <c r="J79" s="23"/>
      <c r="K79" s="25"/>
      <c r="L79" s="21"/>
      <c r="M79" s="21"/>
      <c r="N79" s="21"/>
      <c r="O79" s="22"/>
      <c r="P79" s="20"/>
      <c r="Q79" s="20"/>
      <c r="R79" s="20"/>
    </row>
    <row r="81" spans="1:18" ht="26.25">
      <c r="A81" s="105" t="s">
        <v>60</v>
      </c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41"/>
    </row>
    <row r="82" spans="1:18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106" t="s">
        <v>44</v>
      </c>
      <c r="L82" s="106"/>
      <c r="M82" s="106"/>
      <c r="N82" s="106"/>
      <c r="O82" s="106"/>
      <c r="P82" s="27"/>
      <c r="Q82" s="27"/>
      <c r="R82" s="27"/>
    </row>
    <row r="83" spans="1:18" ht="60">
      <c r="A83" s="107" t="s">
        <v>45</v>
      </c>
      <c r="B83" s="109" t="s">
        <v>18</v>
      </c>
      <c r="C83" s="111" t="s">
        <v>19</v>
      </c>
      <c r="D83" s="113" t="s">
        <v>46</v>
      </c>
      <c r="E83" s="123" t="s">
        <v>47</v>
      </c>
      <c r="F83" s="30"/>
      <c r="G83" s="30"/>
      <c r="H83" s="115" t="s">
        <v>48</v>
      </c>
      <c r="I83" s="115"/>
      <c r="J83" s="115"/>
      <c r="K83" s="116" t="s">
        <v>49</v>
      </c>
      <c r="L83" s="117"/>
      <c r="M83" s="118" t="s">
        <v>50</v>
      </c>
      <c r="N83" s="118"/>
      <c r="O83" s="7" t="s">
        <v>51</v>
      </c>
      <c r="P83" s="120" t="s">
        <v>52</v>
      </c>
      <c r="Q83" s="121" t="s">
        <v>53</v>
      </c>
      <c r="R83" s="121"/>
    </row>
    <row r="84" spans="1:18" ht="30">
      <c r="A84" s="108"/>
      <c r="B84" s="110"/>
      <c r="C84" s="112"/>
      <c r="D84" s="114"/>
      <c r="E84" s="118"/>
      <c r="F84" s="8"/>
      <c r="G84" s="8"/>
      <c r="H84" s="28" t="s">
        <v>18</v>
      </c>
      <c r="I84" s="28" t="s">
        <v>19</v>
      </c>
      <c r="J84" s="28" t="s">
        <v>55</v>
      </c>
      <c r="K84" s="10" t="s">
        <v>56</v>
      </c>
      <c r="L84" s="10" t="s">
        <v>57</v>
      </c>
      <c r="M84" s="10" t="s">
        <v>56</v>
      </c>
      <c r="N84" s="10"/>
      <c r="O84" s="11"/>
      <c r="P84" s="118"/>
      <c r="Q84" s="122"/>
      <c r="R84" s="122"/>
    </row>
    <row r="85" spans="1:18" ht="30">
      <c r="A85" s="12" t="s">
        <v>58</v>
      </c>
      <c r="B85" s="13"/>
      <c r="C85" s="13"/>
      <c r="D85" s="13">
        <f t="shared" ref="D85:D87" si="26">+B85-C85</f>
        <v>0</v>
      </c>
      <c r="E85" s="14"/>
      <c r="F85" s="14"/>
      <c r="G85" s="14"/>
      <c r="H85" s="15"/>
      <c r="I85" s="15"/>
      <c r="J85" s="15"/>
      <c r="K85" s="13"/>
      <c r="L85" s="12"/>
      <c r="M85" s="12"/>
      <c r="N85" s="12"/>
      <c r="O85" s="16"/>
      <c r="P85" s="17"/>
      <c r="Q85" s="17"/>
      <c r="R85" s="17"/>
    </row>
    <row r="86" spans="1:18">
      <c r="A86" s="12" t="s">
        <v>21</v>
      </c>
      <c r="B86" s="13"/>
      <c r="C86" s="13"/>
      <c r="D86" s="13">
        <f t="shared" si="26"/>
        <v>0</v>
      </c>
      <c r="E86" s="19"/>
      <c r="F86" s="19"/>
      <c r="G86" s="19"/>
      <c r="H86" s="20"/>
      <c r="I86" s="20"/>
      <c r="J86" s="20"/>
      <c r="K86" s="13"/>
      <c r="L86" s="21"/>
      <c r="M86" s="21"/>
      <c r="N86" s="21"/>
      <c r="O86" s="22"/>
      <c r="P86" s="20"/>
      <c r="Q86" s="20"/>
      <c r="R86" s="20"/>
    </row>
    <row r="87" spans="1:18">
      <c r="A87" s="12" t="s">
        <v>22</v>
      </c>
      <c r="B87" s="13"/>
      <c r="C87" s="13"/>
      <c r="D87" s="13">
        <f t="shared" si="26"/>
        <v>0</v>
      </c>
      <c r="E87" s="13"/>
      <c r="F87" s="13"/>
      <c r="G87" s="13"/>
      <c r="H87" s="23"/>
      <c r="I87" s="23"/>
      <c r="J87" s="23">
        <f t="shared" ref="J87" si="27">+H87-I87</f>
        <v>0</v>
      </c>
      <c r="K87" s="13"/>
      <c r="M87" s="13"/>
      <c r="N87" s="13"/>
      <c r="O87" s="22"/>
      <c r="P87" s="23"/>
      <c r="Q87" s="20"/>
      <c r="R87" s="20"/>
    </row>
    <row r="88" spans="1:18" ht="30">
      <c r="A88" s="12" t="s">
        <v>59</v>
      </c>
      <c r="B88" s="13">
        <f t="shared" ref="B88:C88" si="28">B79</f>
        <v>-1345856083</v>
      </c>
      <c r="C88" s="13">
        <f t="shared" si="28"/>
        <v>-1372463684</v>
      </c>
      <c r="D88" s="21"/>
      <c r="E88" s="19"/>
      <c r="F88" s="19"/>
      <c r="G88" s="19"/>
      <c r="H88" s="23"/>
      <c r="I88" s="23"/>
      <c r="J88" s="23"/>
      <c r="K88" s="21"/>
      <c r="L88" s="21"/>
      <c r="M88" s="21"/>
      <c r="N88" s="21"/>
      <c r="O88" s="22"/>
      <c r="P88" s="23"/>
      <c r="Q88" s="20"/>
      <c r="R88" s="20"/>
    </row>
    <row r="89" spans="1:18">
      <c r="A89" s="12" t="s">
        <v>20</v>
      </c>
      <c r="B89" s="25">
        <f t="shared" ref="B89:C89" si="29">+B86-B87+B88</f>
        <v>-1345856083</v>
      </c>
      <c r="C89" s="25">
        <f t="shared" si="29"/>
        <v>-1372463684</v>
      </c>
      <c r="D89" s="25">
        <f t="shared" ref="D89" si="30">B87-C87+E87+J87+K87+M87+O87+P87+Q87</f>
        <v>0</v>
      </c>
      <c r="E89" s="19"/>
      <c r="F89" s="19"/>
      <c r="G89" s="19"/>
      <c r="H89" s="23"/>
      <c r="I89" s="23"/>
      <c r="J89" s="23"/>
      <c r="K89" s="25"/>
      <c r="L89" s="21"/>
      <c r="M89" s="21"/>
      <c r="N89" s="21"/>
      <c r="O89" s="22"/>
      <c r="P89" s="20"/>
      <c r="Q89" s="20"/>
      <c r="R89" s="20"/>
    </row>
    <row r="91" spans="1:18" ht="26.25">
      <c r="A91" s="105" t="s">
        <v>13</v>
      </c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41"/>
    </row>
    <row r="92" spans="1:18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106" t="s">
        <v>44</v>
      </c>
      <c r="L92" s="106"/>
      <c r="M92" s="106"/>
      <c r="N92" s="106"/>
      <c r="O92" s="106"/>
      <c r="P92" s="27"/>
      <c r="Q92" s="27"/>
      <c r="R92" s="27"/>
    </row>
    <row r="93" spans="1:18" ht="60">
      <c r="A93" s="107" t="s">
        <v>45</v>
      </c>
      <c r="B93" s="109" t="s">
        <v>18</v>
      </c>
      <c r="C93" s="111" t="s">
        <v>19</v>
      </c>
      <c r="D93" s="113" t="s">
        <v>46</v>
      </c>
      <c r="E93" s="123" t="s">
        <v>47</v>
      </c>
      <c r="F93" s="30"/>
      <c r="G93" s="30"/>
      <c r="H93" s="115" t="s">
        <v>48</v>
      </c>
      <c r="I93" s="115"/>
      <c r="J93" s="115"/>
      <c r="K93" s="116" t="s">
        <v>49</v>
      </c>
      <c r="L93" s="117"/>
      <c r="M93" s="118" t="s">
        <v>50</v>
      </c>
      <c r="N93" s="118"/>
      <c r="O93" s="7" t="s">
        <v>51</v>
      </c>
      <c r="P93" s="120" t="s">
        <v>52</v>
      </c>
      <c r="Q93" s="121" t="s">
        <v>53</v>
      </c>
      <c r="R93" s="121"/>
    </row>
    <row r="94" spans="1:18" ht="30">
      <c r="A94" s="108"/>
      <c r="B94" s="110"/>
      <c r="C94" s="112"/>
      <c r="D94" s="114"/>
      <c r="E94" s="118"/>
      <c r="F94" s="8"/>
      <c r="G94" s="8"/>
      <c r="H94" s="28" t="s">
        <v>18</v>
      </c>
      <c r="I94" s="28" t="s">
        <v>19</v>
      </c>
      <c r="J94" s="28" t="s">
        <v>55</v>
      </c>
      <c r="K94" s="10" t="s">
        <v>56</v>
      </c>
      <c r="L94" s="10" t="s">
        <v>57</v>
      </c>
      <c r="M94" s="10" t="s">
        <v>56</v>
      </c>
      <c r="N94" s="10"/>
      <c r="O94" s="11"/>
      <c r="P94" s="118"/>
      <c r="Q94" s="122"/>
      <c r="R94" s="122"/>
    </row>
    <row r="95" spans="1:18" ht="30">
      <c r="A95" s="12" t="s">
        <v>58</v>
      </c>
      <c r="B95" s="13"/>
      <c r="C95" s="13"/>
      <c r="D95" s="13">
        <f t="shared" ref="D95:D97" si="31">+B95-C95</f>
        <v>0</v>
      </c>
      <c r="E95" s="14"/>
      <c r="F95" s="14"/>
      <c r="G95" s="14"/>
      <c r="H95" s="15"/>
      <c r="I95" s="15"/>
      <c r="J95" s="15"/>
      <c r="K95" s="13"/>
      <c r="L95" s="12"/>
      <c r="M95" s="12"/>
      <c r="N95" s="12"/>
      <c r="O95" s="16"/>
      <c r="P95" s="17"/>
      <c r="Q95" s="17"/>
      <c r="R95" s="17"/>
    </row>
    <row r="96" spans="1:18">
      <c r="A96" s="12" t="s">
        <v>21</v>
      </c>
      <c r="B96" s="13"/>
      <c r="C96" s="13"/>
      <c r="D96" s="13">
        <f t="shared" si="31"/>
        <v>0</v>
      </c>
      <c r="E96" s="19"/>
      <c r="F96" s="19"/>
      <c r="G96" s="19"/>
      <c r="H96" s="20"/>
      <c r="I96" s="20"/>
      <c r="J96" s="20"/>
      <c r="K96" s="13"/>
      <c r="L96" s="21"/>
      <c r="M96" s="21"/>
      <c r="N96" s="21"/>
      <c r="O96" s="22"/>
      <c r="P96" s="20"/>
      <c r="Q96" s="20"/>
      <c r="R96" s="20"/>
    </row>
    <row r="97" spans="1:18">
      <c r="A97" s="12" t="s">
        <v>22</v>
      </c>
      <c r="B97" s="13"/>
      <c r="C97" s="13"/>
      <c r="D97" s="13">
        <f t="shared" si="31"/>
        <v>0</v>
      </c>
      <c r="E97" s="13"/>
      <c r="F97" s="13"/>
      <c r="G97" s="13"/>
      <c r="H97" s="23"/>
      <c r="I97" s="23"/>
      <c r="J97" s="23">
        <f t="shared" ref="J97" si="32">+H97-I97</f>
        <v>0</v>
      </c>
      <c r="K97" s="13"/>
      <c r="M97" s="13"/>
      <c r="N97" s="13"/>
      <c r="O97" s="22"/>
      <c r="P97" s="23"/>
      <c r="Q97" s="20"/>
      <c r="R97" s="20"/>
    </row>
    <row r="98" spans="1:18" ht="30">
      <c r="A98" s="12" t="s">
        <v>59</v>
      </c>
      <c r="B98" s="13">
        <f t="shared" ref="B98:C98" si="33">B89</f>
        <v>-1345856083</v>
      </c>
      <c r="C98" s="13">
        <f t="shared" si="33"/>
        <v>-1372463684</v>
      </c>
      <c r="D98" s="21"/>
      <c r="E98" s="19"/>
      <c r="F98" s="19"/>
      <c r="G98" s="19"/>
      <c r="H98" s="23"/>
      <c r="I98" s="23"/>
      <c r="J98" s="23"/>
      <c r="K98" s="21"/>
      <c r="L98" s="21"/>
      <c r="M98" s="21"/>
      <c r="N98" s="21"/>
      <c r="O98" s="22"/>
      <c r="P98" s="23"/>
      <c r="Q98" s="20"/>
      <c r="R98" s="20"/>
    </row>
    <row r="99" spans="1:18">
      <c r="A99" s="12" t="s">
        <v>20</v>
      </c>
      <c r="B99" s="25">
        <f t="shared" ref="B99:C99" si="34">+B96-B97+B98</f>
        <v>-1345856083</v>
      </c>
      <c r="C99" s="25">
        <f t="shared" si="34"/>
        <v>-1372463684</v>
      </c>
      <c r="D99" s="25">
        <f t="shared" ref="D99" si="35">B97-C97+E97+J97+K97+M97+O97+P97+Q97</f>
        <v>0</v>
      </c>
      <c r="E99" s="19"/>
      <c r="F99" s="19"/>
      <c r="G99" s="19"/>
      <c r="H99" s="23"/>
      <c r="I99" s="23"/>
      <c r="J99" s="23"/>
      <c r="K99" s="25"/>
      <c r="L99" s="21"/>
      <c r="M99" s="21"/>
      <c r="N99" s="21"/>
      <c r="O99" s="22"/>
      <c r="P99" s="20"/>
      <c r="Q99" s="20"/>
      <c r="R99" s="20"/>
    </row>
    <row r="101" spans="1:18" ht="26.25">
      <c r="A101" s="105" t="s">
        <v>14</v>
      </c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41"/>
    </row>
    <row r="102" spans="1:18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106" t="s">
        <v>44</v>
      </c>
      <c r="L102" s="106"/>
      <c r="M102" s="106"/>
      <c r="N102" s="106"/>
      <c r="O102" s="106"/>
      <c r="P102" s="27"/>
      <c r="Q102" s="27"/>
      <c r="R102" s="27"/>
    </row>
    <row r="103" spans="1:18" ht="60">
      <c r="A103" s="107" t="s">
        <v>45</v>
      </c>
      <c r="B103" s="109" t="s">
        <v>18</v>
      </c>
      <c r="C103" s="111" t="s">
        <v>19</v>
      </c>
      <c r="D103" s="113" t="s">
        <v>46</v>
      </c>
      <c r="E103" s="123" t="s">
        <v>47</v>
      </c>
      <c r="F103" s="30"/>
      <c r="G103" s="30"/>
      <c r="H103" s="115" t="s">
        <v>48</v>
      </c>
      <c r="I103" s="115"/>
      <c r="J103" s="115"/>
      <c r="K103" s="116" t="s">
        <v>49</v>
      </c>
      <c r="L103" s="117"/>
      <c r="M103" s="118" t="s">
        <v>50</v>
      </c>
      <c r="N103" s="118"/>
      <c r="O103" s="7" t="s">
        <v>51</v>
      </c>
      <c r="P103" s="120" t="s">
        <v>52</v>
      </c>
      <c r="Q103" s="121" t="s">
        <v>53</v>
      </c>
      <c r="R103" s="121"/>
    </row>
    <row r="104" spans="1:18" ht="30">
      <c r="A104" s="108"/>
      <c r="B104" s="110"/>
      <c r="C104" s="112"/>
      <c r="D104" s="114"/>
      <c r="E104" s="118"/>
      <c r="F104" s="8"/>
      <c r="G104" s="8"/>
      <c r="H104" s="28" t="s">
        <v>18</v>
      </c>
      <c r="I104" s="28" t="s">
        <v>19</v>
      </c>
      <c r="J104" s="28" t="s">
        <v>55</v>
      </c>
      <c r="K104" s="10" t="s">
        <v>56</v>
      </c>
      <c r="L104" s="10" t="s">
        <v>57</v>
      </c>
      <c r="M104" s="10" t="s">
        <v>56</v>
      </c>
      <c r="N104" s="10"/>
      <c r="O104" s="11"/>
      <c r="P104" s="118"/>
      <c r="Q104" s="122"/>
      <c r="R104" s="122"/>
    </row>
    <row r="105" spans="1:18" ht="30">
      <c r="A105" s="12" t="s">
        <v>58</v>
      </c>
      <c r="B105" s="13"/>
      <c r="C105" s="13"/>
      <c r="D105" s="13">
        <f t="shared" ref="D105:D107" si="36">+B105-C105</f>
        <v>0</v>
      </c>
      <c r="E105" s="14"/>
      <c r="F105" s="14"/>
      <c r="G105" s="14"/>
      <c r="H105" s="15"/>
      <c r="I105" s="15"/>
      <c r="J105" s="15"/>
      <c r="K105" s="13"/>
      <c r="L105" s="12"/>
      <c r="M105" s="12"/>
      <c r="N105" s="12"/>
      <c r="O105" s="16"/>
      <c r="P105" s="17"/>
      <c r="Q105" s="17"/>
      <c r="R105" s="17"/>
    </row>
    <row r="106" spans="1:18">
      <c r="A106" s="12" t="s">
        <v>21</v>
      </c>
      <c r="B106" s="13"/>
      <c r="C106" s="13"/>
      <c r="D106" s="13">
        <f t="shared" si="36"/>
        <v>0</v>
      </c>
      <c r="E106" s="19"/>
      <c r="F106" s="19"/>
      <c r="G106" s="19"/>
      <c r="H106" s="20"/>
      <c r="I106" s="20"/>
      <c r="J106" s="20"/>
      <c r="K106" s="13"/>
      <c r="L106" s="21"/>
      <c r="M106" s="21"/>
      <c r="N106" s="21"/>
      <c r="O106" s="22"/>
      <c r="P106" s="20"/>
      <c r="Q106" s="20"/>
      <c r="R106" s="20"/>
    </row>
    <row r="107" spans="1:18">
      <c r="A107" s="12" t="s">
        <v>22</v>
      </c>
      <c r="B107" s="13"/>
      <c r="C107" s="13"/>
      <c r="D107" s="13">
        <f t="shared" si="36"/>
        <v>0</v>
      </c>
      <c r="E107" s="13"/>
      <c r="F107" s="13"/>
      <c r="G107" s="13"/>
      <c r="H107" s="23"/>
      <c r="I107" s="23"/>
      <c r="J107" s="23">
        <f t="shared" ref="J107" si="37">+H107-I107</f>
        <v>0</v>
      </c>
      <c r="K107" s="13"/>
      <c r="M107" s="13"/>
      <c r="N107" s="13"/>
      <c r="O107" s="22"/>
      <c r="P107" s="23"/>
      <c r="Q107" s="20"/>
      <c r="R107" s="20"/>
    </row>
    <row r="108" spans="1:18" ht="30">
      <c r="A108" s="12" t="s">
        <v>59</v>
      </c>
      <c r="B108" s="13">
        <f t="shared" ref="B108:C108" si="38">B99</f>
        <v>-1345856083</v>
      </c>
      <c r="C108" s="13">
        <f t="shared" si="38"/>
        <v>-1372463684</v>
      </c>
      <c r="D108" s="21"/>
      <c r="E108" s="19"/>
      <c r="F108" s="19"/>
      <c r="G108" s="19"/>
      <c r="H108" s="23"/>
      <c r="I108" s="23"/>
      <c r="J108" s="23"/>
      <c r="K108" s="21"/>
      <c r="L108" s="21"/>
      <c r="M108" s="21"/>
      <c r="N108" s="21"/>
      <c r="O108" s="22"/>
      <c r="P108" s="23"/>
      <c r="Q108" s="20"/>
      <c r="R108" s="20"/>
    </row>
    <row r="109" spans="1:18">
      <c r="A109" s="12" t="s">
        <v>20</v>
      </c>
      <c r="B109" s="25">
        <f t="shared" ref="B109:C109" si="39">+B106-B107+B108</f>
        <v>-1345856083</v>
      </c>
      <c r="C109" s="25">
        <f t="shared" si="39"/>
        <v>-1372463684</v>
      </c>
      <c r="D109" s="25">
        <f t="shared" ref="D109" si="40">B107-C107+E107+J107+K107+M107+O107+P107+Q107</f>
        <v>0</v>
      </c>
      <c r="E109" s="19"/>
      <c r="F109" s="19"/>
      <c r="G109" s="19"/>
      <c r="H109" s="23"/>
      <c r="I109" s="23"/>
      <c r="J109" s="23"/>
      <c r="K109" s="25"/>
      <c r="L109" s="21"/>
      <c r="M109" s="21"/>
      <c r="N109" s="21"/>
      <c r="O109" s="22"/>
      <c r="P109" s="20"/>
      <c r="Q109" s="20"/>
      <c r="R109" s="20"/>
    </row>
    <row r="111" spans="1:18" ht="26.25">
      <c r="A111" s="105" t="s">
        <v>15</v>
      </c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41"/>
    </row>
    <row r="112" spans="1:18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106" t="s">
        <v>44</v>
      </c>
      <c r="L112" s="106"/>
      <c r="M112" s="106"/>
      <c r="N112" s="106"/>
      <c r="O112" s="106"/>
      <c r="P112" s="27"/>
      <c r="Q112" s="27"/>
      <c r="R112" s="27"/>
    </row>
    <row r="113" spans="1:18" ht="60">
      <c r="A113" s="107" t="s">
        <v>45</v>
      </c>
      <c r="B113" s="109" t="s">
        <v>18</v>
      </c>
      <c r="C113" s="111" t="s">
        <v>19</v>
      </c>
      <c r="D113" s="113" t="s">
        <v>46</v>
      </c>
      <c r="E113" s="123" t="s">
        <v>47</v>
      </c>
      <c r="F113" s="30"/>
      <c r="G113" s="30"/>
      <c r="H113" s="115" t="s">
        <v>48</v>
      </c>
      <c r="I113" s="115"/>
      <c r="J113" s="115"/>
      <c r="K113" s="116" t="s">
        <v>49</v>
      </c>
      <c r="L113" s="117"/>
      <c r="M113" s="118" t="s">
        <v>50</v>
      </c>
      <c r="N113" s="118"/>
      <c r="O113" s="7" t="s">
        <v>51</v>
      </c>
      <c r="P113" s="120" t="s">
        <v>52</v>
      </c>
      <c r="Q113" s="121" t="s">
        <v>53</v>
      </c>
      <c r="R113" s="121"/>
    </row>
    <row r="114" spans="1:18" ht="30">
      <c r="A114" s="108"/>
      <c r="B114" s="110"/>
      <c r="C114" s="112"/>
      <c r="D114" s="114"/>
      <c r="E114" s="118"/>
      <c r="F114" s="8"/>
      <c r="G114" s="8"/>
      <c r="H114" s="28" t="s">
        <v>18</v>
      </c>
      <c r="I114" s="28" t="s">
        <v>19</v>
      </c>
      <c r="J114" s="28" t="s">
        <v>55</v>
      </c>
      <c r="K114" s="10" t="s">
        <v>56</v>
      </c>
      <c r="L114" s="10" t="s">
        <v>57</v>
      </c>
      <c r="M114" s="10" t="s">
        <v>56</v>
      </c>
      <c r="N114" s="10"/>
      <c r="O114" s="11"/>
      <c r="P114" s="118"/>
      <c r="Q114" s="122"/>
      <c r="R114" s="122"/>
    </row>
    <row r="115" spans="1:18" ht="30">
      <c r="A115" s="12" t="s">
        <v>58</v>
      </c>
      <c r="B115" s="13"/>
      <c r="C115" s="13"/>
      <c r="D115" s="13">
        <f t="shared" ref="D115:D117" si="41">+B115-C115</f>
        <v>0</v>
      </c>
      <c r="E115" s="14"/>
      <c r="F115" s="14"/>
      <c r="G115" s="14"/>
      <c r="H115" s="15"/>
      <c r="I115" s="15"/>
      <c r="J115" s="15"/>
      <c r="K115" s="13"/>
      <c r="L115" s="12"/>
      <c r="M115" s="12"/>
      <c r="N115" s="12"/>
      <c r="O115" s="16"/>
      <c r="P115" s="17"/>
      <c r="Q115" s="17"/>
      <c r="R115" s="17"/>
    </row>
    <row r="116" spans="1:18">
      <c r="A116" s="12" t="s">
        <v>21</v>
      </c>
      <c r="B116" s="13"/>
      <c r="C116" s="13"/>
      <c r="D116" s="13">
        <f t="shared" si="41"/>
        <v>0</v>
      </c>
      <c r="E116" s="19"/>
      <c r="F116" s="19"/>
      <c r="G116" s="19"/>
      <c r="H116" s="20"/>
      <c r="I116" s="20"/>
      <c r="J116" s="20"/>
      <c r="K116" s="13"/>
      <c r="L116" s="21"/>
      <c r="M116" s="21"/>
      <c r="N116" s="21"/>
      <c r="O116" s="22"/>
      <c r="P116" s="20"/>
      <c r="Q116" s="20"/>
      <c r="R116" s="20"/>
    </row>
    <row r="117" spans="1:18">
      <c r="A117" s="12" t="s">
        <v>22</v>
      </c>
      <c r="B117" s="13"/>
      <c r="C117" s="13"/>
      <c r="D117" s="13">
        <f t="shared" si="41"/>
        <v>0</v>
      </c>
      <c r="E117" s="13"/>
      <c r="F117" s="13"/>
      <c r="G117" s="13"/>
      <c r="H117" s="23"/>
      <c r="I117" s="23"/>
      <c r="J117" s="23">
        <f t="shared" ref="J117" si="42">+H117-I117</f>
        <v>0</v>
      </c>
      <c r="K117" s="13"/>
      <c r="M117" s="13"/>
      <c r="N117" s="13"/>
      <c r="O117" s="22"/>
      <c r="P117" s="23"/>
      <c r="Q117" s="20"/>
      <c r="R117" s="20"/>
    </row>
    <row r="118" spans="1:18" ht="30">
      <c r="A118" s="12" t="s">
        <v>59</v>
      </c>
      <c r="B118" s="13">
        <f t="shared" ref="B118:C118" si="43">B109</f>
        <v>-1345856083</v>
      </c>
      <c r="C118" s="13">
        <f t="shared" si="43"/>
        <v>-1372463684</v>
      </c>
      <c r="D118" s="21"/>
      <c r="E118" s="19"/>
      <c r="F118" s="19"/>
      <c r="G118" s="19"/>
      <c r="H118" s="23"/>
      <c r="I118" s="23"/>
      <c r="J118" s="23"/>
      <c r="K118" s="21"/>
      <c r="L118" s="21"/>
      <c r="M118" s="21"/>
      <c r="N118" s="21"/>
      <c r="O118" s="22"/>
      <c r="P118" s="23"/>
      <c r="Q118" s="20"/>
      <c r="R118" s="20"/>
    </row>
    <row r="119" spans="1:18">
      <c r="A119" s="12" t="s">
        <v>20</v>
      </c>
      <c r="B119" s="25">
        <f t="shared" ref="B119:C119" si="44">+B116-B117+B118</f>
        <v>-1345856083</v>
      </c>
      <c r="C119" s="25">
        <f t="shared" si="44"/>
        <v>-1372463684</v>
      </c>
      <c r="D119" s="25">
        <f t="shared" ref="D119" si="45">B117-C117+E117+J117+K117+M117+O117+P117+Q117</f>
        <v>0</v>
      </c>
      <c r="E119" s="19"/>
      <c r="F119" s="19"/>
      <c r="G119" s="19"/>
      <c r="H119" s="23"/>
      <c r="I119" s="23"/>
      <c r="J119" s="23"/>
      <c r="K119" s="25"/>
      <c r="L119" s="21"/>
      <c r="M119" s="21"/>
      <c r="N119" s="21"/>
      <c r="O119" s="22"/>
      <c r="P119" s="20"/>
      <c r="Q119" s="20"/>
      <c r="R119" s="20"/>
    </row>
  </sheetData>
  <mergeCells count="156">
    <mergeCell ref="R93:R94"/>
    <mergeCell ref="R103:R104"/>
    <mergeCell ref="R113:R114"/>
    <mergeCell ref="R3:R4"/>
    <mergeCell ref="R13:R14"/>
    <mergeCell ref="R23:R24"/>
    <mergeCell ref="R33:R34"/>
    <mergeCell ref="R43:R44"/>
    <mergeCell ref="R53:R54"/>
    <mergeCell ref="R63:R64"/>
    <mergeCell ref="R73:R74"/>
    <mergeCell ref="R83:R84"/>
    <mergeCell ref="K113:L113"/>
    <mergeCell ref="M113:N113"/>
    <mergeCell ref="P113:P114"/>
    <mergeCell ref="Q113:Q114"/>
    <mergeCell ref="A113:A114"/>
    <mergeCell ref="B113:B114"/>
    <mergeCell ref="C113:C114"/>
    <mergeCell ref="D113:D114"/>
    <mergeCell ref="E113:E114"/>
    <mergeCell ref="H113:J113"/>
    <mergeCell ref="K103:L103"/>
    <mergeCell ref="M103:N103"/>
    <mergeCell ref="P103:P104"/>
    <mergeCell ref="Q103:Q104"/>
    <mergeCell ref="A111:Q111"/>
    <mergeCell ref="K112:O112"/>
    <mergeCell ref="A103:A104"/>
    <mergeCell ref="B103:B104"/>
    <mergeCell ref="C103:C104"/>
    <mergeCell ref="D103:D104"/>
    <mergeCell ref="E103:E104"/>
    <mergeCell ref="H103:J103"/>
    <mergeCell ref="K93:L93"/>
    <mergeCell ref="M93:N93"/>
    <mergeCell ref="P93:P94"/>
    <mergeCell ref="Q93:Q94"/>
    <mergeCell ref="A101:Q101"/>
    <mergeCell ref="K102:O102"/>
    <mergeCell ref="A93:A94"/>
    <mergeCell ref="B93:B94"/>
    <mergeCell ref="C93:C94"/>
    <mergeCell ref="D93:D94"/>
    <mergeCell ref="E93:E94"/>
    <mergeCell ref="H93:J93"/>
    <mergeCell ref="K83:L83"/>
    <mergeCell ref="M83:N83"/>
    <mergeCell ref="P83:P84"/>
    <mergeCell ref="Q83:Q84"/>
    <mergeCell ref="A91:Q91"/>
    <mergeCell ref="K92:O92"/>
    <mergeCell ref="A83:A84"/>
    <mergeCell ref="B83:B84"/>
    <mergeCell ref="C83:C84"/>
    <mergeCell ref="D83:D84"/>
    <mergeCell ref="E83:E84"/>
    <mergeCell ref="H83:J83"/>
    <mergeCell ref="K73:L73"/>
    <mergeCell ref="M73:N73"/>
    <mergeCell ref="P73:P74"/>
    <mergeCell ref="Q73:Q74"/>
    <mergeCell ref="A81:Q81"/>
    <mergeCell ref="K82:O82"/>
    <mergeCell ref="A73:A74"/>
    <mergeCell ref="B73:B74"/>
    <mergeCell ref="C73:C74"/>
    <mergeCell ref="D73:D74"/>
    <mergeCell ref="E73:E74"/>
    <mergeCell ref="H73:J73"/>
    <mergeCell ref="K63:L63"/>
    <mergeCell ref="M63:N63"/>
    <mergeCell ref="P63:P64"/>
    <mergeCell ref="Q63:Q64"/>
    <mergeCell ref="A71:Q71"/>
    <mergeCell ref="K72:O72"/>
    <mergeCell ref="A63:A64"/>
    <mergeCell ref="B63:B64"/>
    <mergeCell ref="C63:C64"/>
    <mergeCell ref="D63:D64"/>
    <mergeCell ref="E63:E64"/>
    <mergeCell ref="H63:J63"/>
    <mergeCell ref="K53:L53"/>
    <mergeCell ref="M53:N53"/>
    <mergeCell ref="P53:P54"/>
    <mergeCell ref="Q53:Q54"/>
    <mergeCell ref="A61:Q61"/>
    <mergeCell ref="K62:O62"/>
    <mergeCell ref="A53:A54"/>
    <mergeCell ref="B53:B54"/>
    <mergeCell ref="C53:C54"/>
    <mergeCell ref="D53:D54"/>
    <mergeCell ref="E53:E54"/>
    <mergeCell ref="H53:J53"/>
    <mergeCell ref="K43:L43"/>
    <mergeCell ref="M43:N43"/>
    <mergeCell ref="P43:P44"/>
    <mergeCell ref="Q43:Q44"/>
    <mergeCell ref="A51:Q51"/>
    <mergeCell ref="K52:O52"/>
    <mergeCell ref="A43:A44"/>
    <mergeCell ref="B43:B44"/>
    <mergeCell ref="C43:C44"/>
    <mergeCell ref="D43:D44"/>
    <mergeCell ref="E43:E44"/>
    <mergeCell ref="H43:J43"/>
    <mergeCell ref="K33:L33"/>
    <mergeCell ref="M33:N33"/>
    <mergeCell ref="P33:P34"/>
    <mergeCell ref="Q33:Q34"/>
    <mergeCell ref="A41:Q41"/>
    <mergeCell ref="K42:O42"/>
    <mergeCell ref="A33:A34"/>
    <mergeCell ref="B33:B34"/>
    <mergeCell ref="C33:C34"/>
    <mergeCell ref="D33:D34"/>
    <mergeCell ref="E33:E34"/>
    <mergeCell ref="H33:J33"/>
    <mergeCell ref="K23:L23"/>
    <mergeCell ref="M23:N23"/>
    <mergeCell ref="P23:P24"/>
    <mergeCell ref="Q23:Q24"/>
    <mergeCell ref="A31:Q31"/>
    <mergeCell ref="K32:O32"/>
    <mergeCell ref="A23:A24"/>
    <mergeCell ref="B23:B24"/>
    <mergeCell ref="C23:C24"/>
    <mergeCell ref="D23:D24"/>
    <mergeCell ref="E23:E24"/>
    <mergeCell ref="H23:J23"/>
    <mergeCell ref="K13:L13"/>
    <mergeCell ref="M13:N13"/>
    <mergeCell ref="P13:P14"/>
    <mergeCell ref="Q13:Q14"/>
    <mergeCell ref="A21:Q21"/>
    <mergeCell ref="K22:O22"/>
    <mergeCell ref="P3:P4"/>
    <mergeCell ref="Q3:Q4"/>
    <mergeCell ref="A11:Q11"/>
    <mergeCell ref="K12:O12"/>
    <mergeCell ref="A13:A14"/>
    <mergeCell ref="B13:B14"/>
    <mergeCell ref="C13:C14"/>
    <mergeCell ref="D13:D14"/>
    <mergeCell ref="H13:J13"/>
    <mergeCell ref="E13:G13"/>
    <mergeCell ref="A1:Q1"/>
    <mergeCell ref="K2:O2"/>
    <mergeCell ref="A3:A4"/>
    <mergeCell ref="B3:B4"/>
    <mergeCell ref="C3:C4"/>
    <mergeCell ref="D3:D4"/>
    <mergeCell ref="H3:J3"/>
    <mergeCell ref="K3:L3"/>
    <mergeCell ref="M3:N3"/>
    <mergeCell ref="E3:G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56320-0D1D-4C99-B934-EA3CA74C01FB}">
  <sheetPr codeName="Hoja20"/>
  <dimension ref="A1:O14"/>
  <sheetViews>
    <sheetView workbookViewId="0">
      <pane xSplit="1" ySplit="3" topLeftCell="B6" activePane="bottomRight" state="frozen"/>
      <selection pane="bottomRight" activeCell="A3" sqref="A3:XFD4"/>
      <selection pane="bottomLeft" activeCell="A4" sqref="A4"/>
      <selection pane="topRight" activeCell="B1" sqref="B1"/>
    </sheetView>
  </sheetViews>
  <sheetFormatPr defaultColWidth="11.42578125" defaultRowHeight="15"/>
  <cols>
    <col min="1" max="1" width="12.140625" style="83" customWidth="1"/>
    <col min="2" max="3" width="15.5703125" style="83" bestFit="1" customWidth="1"/>
    <col min="4" max="4" width="16.7109375" style="83" bestFit="1" customWidth="1"/>
    <col min="5" max="5" width="14" style="83" bestFit="1" customWidth="1"/>
    <col min="6" max="13" width="11.5703125" style="83" bestFit="1" customWidth="1"/>
    <col min="14" max="14" width="12" style="83" customWidth="1"/>
    <col min="15" max="15" width="15.5703125" style="83" bestFit="1" customWidth="1"/>
    <col min="16" max="16384" width="11.42578125" style="83"/>
  </cols>
  <sheetData>
    <row r="1" spans="1:15" ht="47.25" customHeight="1">
      <c r="A1" s="131"/>
      <c r="B1" s="125" t="s">
        <v>65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32" t="s">
        <v>66</v>
      </c>
      <c r="O1" s="132"/>
    </row>
    <row r="2" spans="1:15" ht="30" customHeight="1">
      <c r="A2" s="131"/>
      <c r="B2" s="126" t="s">
        <v>2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33">
        <v>45639</v>
      </c>
      <c r="O2" s="133"/>
    </row>
    <row r="3" spans="1:15" ht="30">
      <c r="A3" s="90" t="s">
        <v>67</v>
      </c>
      <c r="B3" s="84" t="s">
        <v>68</v>
      </c>
      <c r="C3" s="85" t="s">
        <v>4</v>
      </c>
      <c r="D3" s="85" t="s">
        <v>5</v>
      </c>
      <c r="E3" s="85" t="s">
        <v>6</v>
      </c>
      <c r="F3" s="85" t="s">
        <v>7</v>
      </c>
      <c r="G3" s="85" t="s">
        <v>8</v>
      </c>
      <c r="H3" s="85" t="s">
        <v>9</v>
      </c>
      <c r="I3" s="85" t="s">
        <v>10</v>
      </c>
      <c r="J3" s="85" t="s">
        <v>11</v>
      </c>
      <c r="K3" s="85" t="s">
        <v>12</v>
      </c>
      <c r="L3" s="85" t="s">
        <v>13</v>
      </c>
      <c r="M3" s="85" t="s">
        <v>14</v>
      </c>
      <c r="N3" s="85" t="s">
        <v>15</v>
      </c>
      <c r="O3" s="85" t="s">
        <v>69</v>
      </c>
    </row>
    <row r="4" spans="1:15">
      <c r="A4" s="86">
        <v>21060002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>
        <f>SUM(B4:N4)</f>
        <v>0</v>
      </c>
    </row>
    <row r="5" spans="1:15">
      <c r="A5" s="86">
        <v>21030002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>
        <f t="shared" ref="O5:O13" si="0">SUM(B5:N5)</f>
        <v>0</v>
      </c>
    </row>
    <row r="6" spans="1:15">
      <c r="A6" s="88">
        <v>21040004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>
        <f t="shared" si="0"/>
        <v>0</v>
      </c>
    </row>
    <row r="7" spans="1:15">
      <c r="A7" s="88">
        <v>21030005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>
        <f t="shared" si="0"/>
        <v>0</v>
      </c>
    </row>
    <row r="8" spans="1:15">
      <c r="A8" s="88">
        <v>21040006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>
        <f t="shared" si="0"/>
        <v>0</v>
      </c>
    </row>
    <row r="9" spans="1:15">
      <c r="A9" s="88">
        <v>21060003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>
        <f t="shared" si="0"/>
        <v>0</v>
      </c>
    </row>
    <row r="10" spans="1:15">
      <c r="A10" s="88">
        <v>21020004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>
        <f t="shared" si="0"/>
        <v>0</v>
      </c>
    </row>
    <row r="11" spans="1:15">
      <c r="A11" s="88">
        <v>10410023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>
        <f t="shared" si="0"/>
        <v>0</v>
      </c>
    </row>
    <row r="12" spans="1:15">
      <c r="A12" s="88">
        <v>21040007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>
        <f t="shared" si="0"/>
        <v>0</v>
      </c>
    </row>
    <row r="13" spans="1:15">
      <c r="A13" s="88">
        <v>21040005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>
        <f t="shared" si="0"/>
        <v>0</v>
      </c>
    </row>
    <row r="14" spans="1:15">
      <c r="A14" s="84" t="s">
        <v>70</v>
      </c>
      <c r="B14" s="89">
        <f>SUM(B4:B13)</f>
        <v>0</v>
      </c>
      <c r="C14" s="89">
        <f>SUM(C4:C13)</f>
        <v>0</v>
      </c>
      <c r="D14" s="89">
        <f t="shared" ref="D14:O14" si="1">SUM(D4:D13)</f>
        <v>0</v>
      </c>
      <c r="E14" s="89">
        <f t="shared" si="1"/>
        <v>0</v>
      </c>
      <c r="F14" s="89">
        <f t="shared" si="1"/>
        <v>0</v>
      </c>
      <c r="G14" s="89">
        <f t="shared" si="1"/>
        <v>0</v>
      </c>
      <c r="H14" s="89">
        <f t="shared" si="1"/>
        <v>0</v>
      </c>
      <c r="I14" s="89">
        <f t="shared" si="1"/>
        <v>0</v>
      </c>
      <c r="J14" s="89">
        <f t="shared" si="1"/>
        <v>0</v>
      </c>
      <c r="K14" s="89">
        <f t="shared" si="1"/>
        <v>0</v>
      </c>
      <c r="L14" s="89">
        <f t="shared" si="1"/>
        <v>0</v>
      </c>
      <c r="M14" s="89">
        <f t="shared" si="1"/>
        <v>0</v>
      </c>
      <c r="N14" s="89">
        <f t="shared" si="1"/>
        <v>0</v>
      </c>
      <c r="O14" s="91">
        <f t="shared" si="1"/>
        <v>0</v>
      </c>
    </row>
  </sheetData>
  <mergeCells count="5">
    <mergeCell ref="N1:O1"/>
    <mergeCell ref="N2:O2"/>
    <mergeCell ref="B1:M1"/>
    <mergeCell ref="B2:M2"/>
    <mergeCell ref="A1:A2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A4924-B0D2-428A-9FCE-98E8B274BEAE}">
  <sheetPr codeName="Hoja22"/>
  <dimension ref="A2:O23"/>
  <sheetViews>
    <sheetView zoomScale="85" zoomScaleNormal="85" workbookViewId="0">
      <selection activeCell="Q9" sqref="Q9"/>
    </sheetView>
  </sheetViews>
  <sheetFormatPr defaultColWidth="9.140625" defaultRowHeight="15"/>
  <cols>
    <col min="1" max="1" width="34.85546875" style="2" customWidth="1"/>
    <col min="2" max="15" width="11.140625" style="1" customWidth="1"/>
  </cols>
  <sheetData>
    <row r="2" spans="1:15">
      <c r="B2" s="2" t="s">
        <v>17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</row>
    <row r="3" spans="1:15">
      <c r="A3" s="2" t="s">
        <v>18</v>
      </c>
      <c r="O3" s="2">
        <f>SUM(B3:N3)</f>
        <v>0</v>
      </c>
    </row>
    <row r="4" spans="1:15">
      <c r="A4" s="2" t="s">
        <v>19</v>
      </c>
      <c r="O4" s="2">
        <f t="shared" ref="O4" si="0">SUM(B4:N4)</f>
        <v>0</v>
      </c>
    </row>
    <row r="5" spans="1:15">
      <c r="A5" s="2" t="s">
        <v>24</v>
      </c>
      <c r="B5" s="1">
        <f>+B3-B4</f>
        <v>0</v>
      </c>
      <c r="C5" s="1">
        <f t="shared" ref="C5:N5" si="1">+C3-C4</f>
        <v>0</v>
      </c>
      <c r="D5" s="1">
        <f t="shared" si="1"/>
        <v>0</v>
      </c>
      <c r="E5" s="1">
        <f t="shared" si="1"/>
        <v>0</v>
      </c>
      <c r="F5" s="1">
        <f t="shared" si="1"/>
        <v>0</v>
      </c>
      <c r="G5" s="1">
        <f t="shared" si="1"/>
        <v>0</v>
      </c>
      <c r="H5" s="1">
        <f t="shared" si="1"/>
        <v>0</v>
      </c>
      <c r="I5" s="1">
        <f t="shared" si="1"/>
        <v>0</v>
      </c>
      <c r="J5" s="1">
        <f t="shared" si="1"/>
        <v>0</v>
      </c>
      <c r="K5" s="1">
        <f t="shared" si="1"/>
        <v>0</v>
      </c>
      <c r="L5" s="1">
        <f t="shared" si="1"/>
        <v>0</v>
      </c>
      <c r="M5" s="1">
        <f t="shared" si="1"/>
        <v>0</v>
      </c>
      <c r="N5" s="1">
        <f t="shared" si="1"/>
        <v>0</v>
      </c>
      <c r="O5" s="2">
        <f>+O3-O4</f>
        <v>0</v>
      </c>
    </row>
    <row r="6" spans="1:15">
      <c r="A6" s="2" t="s">
        <v>71</v>
      </c>
      <c r="B6" s="1">
        <f>+B5</f>
        <v>0</v>
      </c>
      <c r="C6" s="1">
        <f>+B6+C5</f>
        <v>0</v>
      </c>
      <c r="D6" s="1">
        <f t="shared" ref="D6:N6" si="2">+C6+D5</f>
        <v>0</v>
      </c>
      <c r="E6" s="1">
        <f t="shared" si="2"/>
        <v>0</v>
      </c>
      <c r="F6" s="1">
        <f t="shared" si="2"/>
        <v>0</v>
      </c>
      <c r="G6" s="1">
        <f t="shared" si="2"/>
        <v>0</v>
      </c>
      <c r="H6" s="1">
        <f t="shared" si="2"/>
        <v>0</v>
      </c>
      <c r="I6" s="1">
        <f t="shared" si="2"/>
        <v>0</v>
      </c>
      <c r="J6" s="1">
        <f t="shared" si="2"/>
        <v>0</v>
      </c>
      <c r="K6" s="1">
        <f t="shared" si="2"/>
        <v>0</v>
      </c>
      <c r="L6" s="1">
        <f t="shared" si="2"/>
        <v>0</v>
      </c>
      <c r="M6" s="1">
        <f t="shared" si="2"/>
        <v>0</v>
      </c>
      <c r="N6" s="1">
        <f t="shared" si="2"/>
        <v>0</v>
      </c>
      <c r="O6" s="2">
        <f>+N6</f>
        <v>0</v>
      </c>
    </row>
    <row r="8" spans="1:15">
      <c r="A8" s="2" t="s">
        <v>35</v>
      </c>
      <c r="B8" s="4">
        <f>SUM(B9:B11)</f>
        <v>0</v>
      </c>
      <c r="C8" s="4">
        <f t="shared" ref="C8:N8" si="3">SUM(C9:C11)</f>
        <v>0</v>
      </c>
      <c r="D8" s="4">
        <f t="shared" si="3"/>
        <v>0</v>
      </c>
      <c r="E8" s="4">
        <f t="shared" si="3"/>
        <v>0</v>
      </c>
      <c r="F8" s="4">
        <f t="shared" si="3"/>
        <v>0</v>
      </c>
      <c r="G8" s="4">
        <f t="shared" si="3"/>
        <v>0</v>
      </c>
      <c r="H8" s="4">
        <f t="shared" si="3"/>
        <v>0</v>
      </c>
      <c r="I8" s="4">
        <f t="shared" si="3"/>
        <v>0</v>
      </c>
      <c r="J8" s="4">
        <f t="shared" si="3"/>
        <v>0</v>
      </c>
      <c r="K8" s="4">
        <f t="shared" si="3"/>
        <v>0</v>
      </c>
      <c r="L8" s="4">
        <f t="shared" si="3"/>
        <v>0</v>
      </c>
      <c r="M8" s="4">
        <f t="shared" si="3"/>
        <v>0</v>
      </c>
      <c r="N8" s="4">
        <f t="shared" si="3"/>
        <v>0</v>
      </c>
      <c r="O8" s="2">
        <f t="shared" ref="O8:O11" si="4">+N8</f>
        <v>0</v>
      </c>
    </row>
    <row r="9" spans="1:15">
      <c r="A9" s="2">
        <v>21030002</v>
      </c>
      <c r="O9" s="2">
        <f t="shared" si="4"/>
        <v>0</v>
      </c>
    </row>
    <row r="10" spans="1:15">
      <c r="A10" s="2">
        <v>21040005</v>
      </c>
      <c r="O10" s="2">
        <f t="shared" si="4"/>
        <v>0</v>
      </c>
    </row>
    <row r="11" spans="1:15">
      <c r="A11" s="2">
        <v>21040004</v>
      </c>
      <c r="O11" s="2">
        <f t="shared" si="4"/>
        <v>0</v>
      </c>
    </row>
    <row r="13" spans="1:15">
      <c r="A13" s="2" t="s">
        <v>39</v>
      </c>
      <c r="B13" s="3">
        <f>+B14-B15</f>
        <v>0</v>
      </c>
      <c r="C13" s="3">
        <f t="shared" ref="C13:N13" si="5">+C14-C15</f>
        <v>0</v>
      </c>
      <c r="D13" s="3">
        <f t="shared" si="5"/>
        <v>0</v>
      </c>
      <c r="E13" s="3">
        <f t="shared" si="5"/>
        <v>0</v>
      </c>
      <c r="F13" s="3">
        <f t="shared" si="5"/>
        <v>0</v>
      </c>
      <c r="G13" s="3">
        <f t="shared" si="5"/>
        <v>0</v>
      </c>
      <c r="H13" s="3">
        <f t="shared" si="5"/>
        <v>0</v>
      </c>
      <c r="I13" s="3">
        <f t="shared" si="5"/>
        <v>0</v>
      </c>
      <c r="J13" s="3">
        <f t="shared" si="5"/>
        <v>0</v>
      </c>
      <c r="K13" s="3">
        <f t="shared" si="5"/>
        <v>0</v>
      </c>
      <c r="L13" s="3">
        <f t="shared" si="5"/>
        <v>0</v>
      </c>
      <c r="M13" s="3">
        <f t="shared" si="5"/>
        <v>0</v>
      </c>
      <c r="N13" s="3">
        <f t="shared" si="5"/>
        <v>0</v>
      </c>
      <c r="O13" s="2">
        <f t="shared" ref="O13:O17" si="6">+N13</f>
        <v>0</v>
      </c>
    </row>
    <row r="14" spans="1:15">
      <c r="A14" s="2" t="s">
        <v>18</v>
      </c>
      <c r="O14" s="2">
        <f t="shared" si="6"/>
        <v>0</v>
      </c>
    </row>
    <row r="15" spans="1:15">
      <c r="A15" s="2" t="s">
        <v>19</v>
      </c>
      <c r="O15" s="2">
        <f t="shared" si="6"/>
        <v>0</v>
      </c>
    </row>
    <row r="17" spans="1:15">
      <c r="A17" s="2" t="s">
        <v>40</v>
      </c>
      <c r="B17" s="3">
        <f>+B18-B19</f>
        <v>0</v>
      </c>
      <c r="C17" s="3">
        <f t="shared" ref="C17:N17" si="7">+C18-C19</f>
        <v>0</v>
      </c>
      <c r="D17" s="3">
        <f t="shared" si="7"/>
        <v>0</v>
      </c>
      <c r="E17" s="3">
        <f t="shared" si="7"/>
        <v>0</v>
      </c>
      <c r="F17" s="3">
        <f t="shared" si="7"/>
        <v>0</v>
      </c>
      <c r="G17" s="3">
        <f t="shared" si="7"/>
        <v>0</v>
      </c>
      <c r="H17" s="3">
        <f t="shared" si="7"/>
        <v>0</v>
      </c>
      <c r="I17" s="3">
        <f t="shared" si="7"/>
        <v>0</v>
      </c>
      <c r="J17" s="3">
        <f t="shared" si="7"/>
        <v>0</v>
      </c>
      <c r="K17" s="3">
        <f t="shared" si="7"/>
        <v>0</v>
      </c>
      <c r="L17" s="3">
        <f t="shared" si="7"/>
        <v>0</v>
      </c>
      <c r="M17" s="3">
        <f t="shared" si="7"/>
        <v>0</v>
      </c>
      <c r="N17" s="3">
        <f t="shared" si="7"/>
        <v>0</v>
      </c>
      <c r="O17" s="2">
        <f t="shared" si="6"/>
        <v>0</v>
      </c>
    </row>
    <row r="18" spans="1:15">
      <c r="A18" s="2" t="s">
        <v>18</v>
      </c>
    </row>
    <row r="19" spans="1:15">
      <c r="A19" s="2" t="s">
        <v>19</v>
      </c>
    </row>
    <row r="21" spans="1:15">
      <c r="A21" s="2" t="s">
        <v>41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2">
        <f t="shared" ref="O21:O23" si="8">+N21</f>
        <v>0</v>
      </c>
    </row>
    <row r="22" spans="1:15">
      <c r="A22" s="2" t="s">
        <v>42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2">
        <f t="shared" si="8"/>
        <v>0</v>
      </c>
    </row>
    <row r="23" spans="1:15">
      <c r="A23" s="2" t="s">
        <v>43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">
        <f t="shared" si="8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9BBCD-BBE9-45BF-99F3-051428B341F0}">
  <sheetPr codeName="Hoja3"/>
  <dimension ref="A1:Q119"/>
  <sheetViews>
    <sheetView topLeftCell="A10" zoomScale="85" zoomScaleNormal="85" workbookViewId="0">
      <selection activeCell="P17" sqref="P17:Q17"/>
    </sheetView>
  </sheetViews>
  <sheetFormatPr defaultColWidth="9.140625" defaultRowHeight="15"/>
  <cols>
    <col min="1" max="1" width="13.85546875" style="5" bestFit="1" customWidth="1"/>
    <col min="2" max="2" width="16.5703125" style="6" customWidth="1"/>
    <col min="3" max="3" width="12.7109375" style="6" bestFit="1" customWidth="1"/>
    <col min="4" max="4" width="16.28515625" style="6" customWidth="1"/>
    <col min="5" max="5" width="9.140625" style="5" bestFit="1" customWidth="1"/>
    <col min="6" max="7" width="9.140625" style="5" customWidth="1"/>
    <col min="8" max="8" width="11" style="5" customWidth="1"/>
    <col min="9" max="9" width="13.85546875" style="5" customWidth="1"/>
    <col min="10" max="10" width="14.140625" style="5" customWidth="1"/>
    <col min="11" max="11" width="9.28515625" style="6" bestFit="1" customWidth="1"/>
    <col min="12" max="12" width="9.140625" style="24" customWidth="1"/>
    <col min="13" max="13" width="8.7109375" style="6" customWidth="1"/>
    <col min="14" max="14" width="7.7109375" style="6" customWidth="1"/>
    <col min="15" max="15" width="16" style="24" customWidth="1"/>
    <col min="16" max="16" width="12" style="5" customWidth="1"/>
    <col min="17" max="17" width="14.42578125" style="5" customWidth="1"/>
    <col min="18" max="16384" width="9.140625" style="5"/>
  </cols>
  <sheetData>
    <row r="1" spans="1:17" ht="26.25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7" s="6" customFormat="1" ht="1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106" t="s">
        <v>44</v>
      </c>
      <c r="L2" s="106"/>
      <c r="M2" s="106"/>
      <c r="N2" s="106"/>
      <c r="O2" s="106"/>
      <c r="P2" s="27"/>
      <c r="Q2" s="27"/>
    </row>
    <row r="3" spans="1:17" s="9" customFormat="1" ht="45" customHeight="1">
      <c r="A3" s="107" t="s">
        <v>45</v>
      </c>
      <c r="B3" s="109" t="s">
        <v>18</v>
      </c>
      <c r="C3" s="111" t="s">
        <v>19</v>
      </c>
      <c r="D3" s="113" t="s">
        <v>46</v>
      </c>
      <c r="E3" s="119" t="s">
        <v>47</v>
      </c>
      <c r="F3" s="119"/>
      <c r="G3" s="119"/>
      <c r="H3" s="115" t="s">
        <v>48</v>
      </c>
      <c r="I3" s="115"/>
      <c r="J3" s="115"/>
      <c r="K3" s="116" t="s">
        <v>49</v>
      </c>
      <c r="L3" s="117"/>
      <c r="M3" s="118" t="s">
        <v>50</v>
      </c>
      <c r="N3" s="118"/>
      <c r="O3" s="7" t="s">
        <v>51</v>
      </c>
      <c r="P3" s="120" t="s">
        <v>52</v>
      </c>
      <c r="Q3" s="121" t="s">
        <v>53</v>
      </c>
    </row>
    <row r="4" spans="1:17" s="9" customFormat="1" ht="30">
      <c r="A4" s="108"/>
      <c r="B4" s="110"/>
      <c r="C4" s="112"/>
      <c r="D4" s="114"/>
      <c r="E4" s="31" t="s">
        <v>18</v>
      </c>
      <c r="F4" s="31" t="s">
        <v>19</v>
      </c>
      <c r="G4" s="31" t="s">
        <v>54</v>
      </c>
      <c r="H4" s="28" t="s">
        <v>18</v>
      </c>
      <c r="I4" s="28" t="s">
        <v>19</v>
      </c>
      <c r="J4" s="28" t="s">
        <v>55</v>
      </c>
      <c r="K4" s="10" t="s">
        <v>56</v>
      </c>
      <c r="L4" s="10" t="s">
        <v>57</v>
      </c>
      <c r="M4" s="10" t="s">
        <v>56</v>
      </c>
      <c r="N4" s="10"/>
      <c r="O4" s="11"/>
      <c r="P4" s="118"/>
      <c r="Q4" s="122"/>
    </row>
    <row r="5" spans="1:17" s="18" customFormat="1" ht="30">
      <c r="A5" s="12" t="s">
        <v>58</v>
      </c>
      <c r="B5" s="13">
        <v>1000235228</v>
      </c>
      <c r="C5" s="13"/>
      <c r="D5" s="13">
        <f>+B5-C5</f>
        <v>1000235228</v>
      </c>
      <c r="E5" s="14"/>
      <c r="F5" s="14"/>
      <c r="G5" s="14"/>
      <c r="H5" s="15"/>
      <c r="I5" s="15"/>
      <c r="J5" s="15"/>
      <c r="K5" s="13"/>
      <c r="L5" s="12"/>
      <c r="M5" s="12"/>
      <c r="N5" s="12"/>
      <c r="O5" s="16"/>
      <c r="P5" s="17"/>
      <c r="Q5" s="17"/>
    </row>
    <row r="6" spans="1:17">
      <c r="A6" s="12" t="s">
        <v>21</v>
      </c>
      <c r="B6" s="13">
        <f>1026055720-B5</f>
        <v>25820492</v>
      </c>
      <c r="C6" s="13">
        <v>25820492</v>
      </c>
      <c r="D6" s="13">
        <f>+B6-C6</f>
        <v>0</v>
      </c>
      <c r="E6" s="19"/>
      <c r="F6" s="19"/>
      <c r="G6" s="19"/>
      <c r="H6" s="20"/>
      <c r="I6" s="20"/>
      <c r="J6" s="20"/>
      <c r="K6" s="13"/>
      <c r="L6" s="21"/>
      <c r="M6" s="21"/>
      <c r="N6" s="21"/>
      <c r="O6" s="22"/>
      <c r="P6" s="20"/>
      <c r="Q6" s="20"/>
    </row>
    <row r="7" spans="1:17">
      <c r="A7" s="12" t="s">
        <v>22</v>
      </c>
      <c r="B7" s="13">
        <v>13821591</v>
      </c>
      <c r="C7" s="13">
        <v>16732028</v>
      </c>
      <c r="D7" s="13">
        <f>+B7-C7</f>
        <v>-2910437</v>
      </c>
      <c r="E7" s="13"/>
      <c r="F7" s="13">
        <v>907384</v>
      </c>
      <c r="G7" s="13">
        <f>+F7-E7</f>
        <v>907384</v>
      </c>
      <c r="H7" s="23"/>
      <c r="I7" s="23"/>
      <c r="J7" s="23">
        <f>+H7-I7</f>
        <v>0</v>
      </c>
      <c r="K7" s="13">
        <v>2003053</v>
      </c>
      <c r="L7" s="24">
        <v>21040005</v>
      </c>
      <c r="M7" s="13"/>
      <c r="N7" s="13"/>
      <c r="O7" s="22"/>
      <c r="P7" s="23"/>
      <c r="Q7" s="20"/>
    </row>
    <row r="8" spans="1:17">
      <c r="A8" s="12"/>
      <c r="B8" s="21"/>
      <c r="C8" s="21"/>
      <c r="D8" s="21"/>
      <c r="E8" s="19"/>
      <c r="F8" s="19"/>
      <c r="G8" s="19"/>
      <c r="H8" s="23"/>
      <c r="I8" s="23"/>
      <c r="J8" s="23"/>
      <c r="K8" s="21"/>
      <c r="L8" s="21"/>
      <c r="M8" s="21"/>
      <c r="N8" s="21"/>
      <c r="O8" s="22"/>
      <c r="P8" s="23"/>
      <c r="Q8" s="20"/>
    </row>
    <row r="9" spans="1:17">
      <c r="A9" s="12" t="s">
        <v>20</v>
      </c>
      <c r="B9" s="25">
        <f>+B6-B7</f>
        <v>11998901</v>
      </c>
      <c r="C9" s="25">
        <f t="shared" ref="C9" si="0">+C6-C7</f>
        <v>9088464</v>
      </c>
      <c r="D9" s="29">
        <f>B7-C7+G7+J7+K7+M7+O7+P7+Q7</f>
        <v>0</v>
      </c>
      <c r="E9" s="19"/>
      <c r="F9" s="19"/>
      <c r="G9" s="19"/>
      <c r="H9" s="23"/>
      <c r="I9" s="23"/>
      <c r="J9" s="23"/>
      <c r="K9" s="25"/>
      <c r="L9" s="21"/>
      <c r="M9" s="21"/>
      <c r="N9" s="21"/>
      <c r="O9" s="22"/>
      <c r="P9" s="20"/>
      <c r="Q9" s="20"/>
    </row>
    <row r="10" spans="1:17">
      <c r="A10" s="26"/>
      <c r="L10" s="6"/>
    </row>
    <row r="11" spans="1:17" ht="26.25">
      <c r="A11" s="105" t="s">
        <v>5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</row>
    <row r="12" spans="1:17" s="6" customFormat="1" ht="1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106" t="s">
        <v>44</v>
      </c>
      <c r="L12" s="106"/>
      <c r="M12" s="106"/>
      <c r="N12" s="106"/>
      <c r="O12" s="106"/>
      <c r="P12" s="27"/>
      <c r="Q12" s="27"/>
    </row>
    <row r="13" spans="1:17" s="9" customFormat="1" ht="45" customHeight="1">
      <c r="A13" s="107" t="s">
        <v>45</v>
      </c>
      <c r="B13" s="109" t="s">
        <v>18</v>
      </c>
      <c r="C13" s="111" t="s">
        <v>19</v>
      </c>
      <c r="D13" s="113" t="s">
        <v>46</v>
      </c>
      <c r="E13" s="119" t="s">
        <v>47</v>
      </c>
      <c r="F13" s="119"/>
      <c r="G13" s="119"/>
      <c r="H13" s="115" t="s">
        <v>48</v>
      </c>
      <c r="I13" s="115"/>
      <c r="J13" s="115"/>
      <c r="K13" s="116" t="s">
        <v>49</v>
      </c>
      <c r="L13" s="117"/>
      <c r="M13" s="118" t="s">
        <v>50</v>
      </c>
      <c r="N13" s="118"/>
      <c r="O13" s="7" t="s">
        <v>51</v>
      </c>
      <c r="P13" s="120" t="s">
        <v>52</v>
      </c>
      <c r="Q13" s="121" t="s">
        <v>53</v>
      </c>
    </row>
    <row r="14" spans="1:17" s="9" customFormat="1" ht="30">
      <c r="A14" s="108"/>
      <c r="B14" s="110"/>
      <c r="C14" s="112"/>
      <c r="D14" s="114"/>
      <c r="E14" s="31" t="s">
        <v>18</v>
      </c>
      <c r="F14" s="31" t="s">
        <v>19</v>
      </c>
      <c r="G14" s="31" t="s">
        <v>54</v>
      </c>
      <c r="H14" s="28" t="s">
        <v>18</v>
      </c>
      <c r="I14" s="28" t="s">
        <v>19</v>
      </c>
      <c r="J14" s="28" t="s">
        <v>55</v>
      </c>
      <c r="K14" s="10" t="s">
        <v>56</v>
      </c>
      <c r="L14" s="10" t="s">
        <v>57</v>
      </c>
      <c r="M14" s="10" t="s">
        <v>56</v>
      </c>
      <c r="N14" s="10"/>
      <c r="O14" s="11"/>
      <c r="P14" s="118"/>
      <c r="Q14" s="122"/>
    </row>
    <row r="15" spans="1:17" s="18" customFormat="1" ht="30">
      <c r="A15" s="12" t="s">
        <v>58</v>
      </c>
      <c r="B15" s="13"/>
      <c r="C15" s="13"/>
      <c r="D15" s="13">
        <f>+B15-C15</f>
        <v>0</v>
      </c>
      <c r="E15" s="14"/>
      <c r="F15" s="14"/>
      <c r="G15" s="14"/>
      <c r="H15" s="15"/>
      <c r="I15" s="15"/>
      <c r="J15" s="15"/>
      <c r="K15" s="13"/>
      <c r="L15" s="12"/>
      <c r="M15" s="12"/>
      <c r="N15" s="12"/>
      <c r="O15" s="16"/>
      <c r="P15" s="17"/>
      <c r="Q15" s="17"/>
    </row>
    <row r="16" spans="1:17">
      <c r="A16" s="12" t="s">
        <v>21</v>
      </c>
      <c r="B16" s="13">
        <v>4433623</v>
      </c>
      <c r="C16" s="13">
        <v>8019390</v>
      </c>
      <c r="D16" s="13">
        <f>+B16-C16</f>
        <v>-3585767</v>
      </c>
      <c r="E16" s="19"/>
      <c r="F16" s="19"/>
      <c r="G16" s="19"/>
      <c r="H16" s="20"/>
      <c r="I16" s="20"/>
      <c r="J16" s="20"/>
      <c r="K16" s="13"/>
      <c r="L16" s="21"/>
      <c r="M16" s="21"/>
      <c r="N16" s="21"/>
      <c r="O16" s="22"/>
      <c r="P16" s="20"/>
      <c r="Q16" s="20"/>
    </row>
    <row r="17" spans="1:17">
      <c r="A17" s="12" t="s">
        <v>22</v>
      </c>
      <c r="B17" s="13">
        <v>75259308</v>
      </c>
      <c r="C17" s="13">
        <v>88078621</v>
      </c>
      <c r="D17" s="13">
        <f>+B17-C17</f>
        <v>-12819313</v>
      </c>
      <c r="E17" s="13"/>
      <c r="F17" s="13"/>
      <c r="G17" s="13">
        <f>+F17-E17</f>
        <v>0</v>
      </c>
      <c r="H17" s="23">
        <v>476097</v>
      </c>
      <c r="I17" s="23">
        <v>837582</v>
      </c>
      <c r="J17" s="23">
        <f>+H17-I17</f>
        <v>-361485</v>
      </c>
      <c r="K17" s="13"/>
      <c r="M17" s="13"/>
      <c r="N17" s="13"/>
      <c r="O17" s="22"/>
      <c r="P17" s="34">
        <v>8019390</v>
      </c>
      <c r="Q17" s="23">
        <v>4438438</v>
      </c>
    </row>
    <row r="18" spans="1:17" ht="30">
      <c r="A18" s="12" t="s">
        <v>59</v>
      </c>
      <c r="B18" s="13">
        <f>B9</f>
        <v>11998901</v>
      </c>
      <c r="C18" s="13">
        <f>C9</f>
        <v>9088464</v>
      </c>
      <c r="D18" s="21"/>
      <c r="E18" s="19"/>
      <c r="F18" s="19"/>
      <c r="G18" s="19"/>
      <c r="H18" s="23"/>
      <c r="I18" s="23"/>
      <c r="J18" s="23"/>
      <c r="K18" s="21"/>
      <c r="L18" s="21"/>
      <c r="M18" s="21"/>
      <c r="N18" s="21"/>
      <c r="O18" s="22"/>
      <c r="P18" s="23"/>
      <c r="Q18" s="20"/>
    </row>
    <row r="19" spans="1:17">
      <c r="A19" s="12" t="s">
        <v>20</v>
      </c>
      <c r="B19" s="25">
        <f>+B16-B17+B18</f>
        <v>-58826784</v>
      </c>
      <c r="C19" s="25">
        <f>+C16-C17+C18</f>
        <v>-70970767</v>
      </c>
      <c r="D19" s="29">
        <f>B17-C17+G17-J17+K17+M17+O17+P17+Q17</f>
        <v>0</v>
      </c>
      <c r="E19" s="19"/>
      <c r="F19" s="19"/>
      <c r="G19" s="19"/>
      <c r="H19" s="23"/>
      <c r="I19" s="23"/>
      <c r="J19" s="23"/>
      <c r="K19" s="25"/>
      <c r="L19" s="21"/>
      <c r="M19" s="21"/>
      <c r="N19" s="21"/>
      <c r="O19" s="22"/>
      <c r="P19" s="20"/>
      <c r="Q19" s="20"/>
    </row>
    <row r="21" spans="1:17" ht="26.25">
      <c r="A21" s="105" t="s">
        <v>6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</row>
    <row r="22" spans="1:17" s="6" customFormat="1" ht="1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106" t="s">
        <v>44</v>
      </c>
      <c r="L22" s="106"/>
      <c r="M22" s="106"/>
      <c r="N22" s="106"/>
      <c r="O22" s="106"/>
      <c r="P22" s="27"/>
      <c r="Q22" s="27"/>
    </row>
    <row r="23" spans="1:17" s="9" customFormat="1" ht="45" customHeight="1">
      <c r="A23" s="107" t="s">
        <v>45</v>
      </c>
      <c r="B23" s="109" t="s">
        <v>18</v>
      </c>
      <c r="C23" s="111" t="s">
        <v>19</v>
      </c>
      <c r="D23" s="113" t="s">
        <v>46</v>
      </c>
      <c r="E23" s="119" t="s">
        <v>47</v>
      </c>
      <c r="F23" s="119"/>
      <c r="G23" s="119"/>
      <c r="H23" s="115" t="s">
        <v>48</v>
      </c>
      <c r="I23" s="115"/>
      <c r="J23" s="115"/>
      <c r="K23" s="116" t="s">
        <v>49</v>
      </c>
      <c r="L23" s="117"/>
      <c r="M23" s="118" t="s">
        <v>50</v>
      </c>
      <c r="N23" s="118"/>
      <c r="O23" s="7" t="s">
        <v>51</v>
      </c>
      <c r="P23" s="120" t="s">
        <v>52</v>
      </c>
      <c r="Q23" s="121" t="s">
        <v>53</v>
      </c>
    </row>
    <row r="24" spans="1:17" s="9" customFormat="1" ht="30">
      <c r="A24" s="108"/>
      <c r="B24" s="110"/>
      <c r="C24" s="112"/>
      <c r="D24" s="114"/>
      <c r="E24" s="31" t="s">
        <v>18</v>
      </c>
      <c r="F24" s="31" t="s">
        <v>19</v>
      </c>
      <c r="G24" s="31" t="s">
        <v>54</v>
      </c>
      <c r="H24" s="28" t="s">
        <v>18</v>
      </c>
      <c r="I24" s="28" t="s">
        <v>19</v>
      </c>
      <c r="J24" s="28" t="s">
        <v>55</v>
      </c>
      <c r="K24" s="10" t="s">
        <v>56</v>
      </c>
      <c r="L24" s="10" t="s">
        <v>57</v>
      </c>
      <c r="M24" s="10" t="s">
        <v>56</v>
      </c>
      <c r="N24" s="10"/>
      <c r="O24" s="11"/>
      <c r="P24" s="118"/>
      <c r="Q24" s="122"/>
    </row>
    <row r="25" spans="1:17" s="18" customFormat="1" ht="30">
      <c r="A25" s="12" t="s">
        <v>58</v>
      </c>
      <c r="B25" s="13"/>
      <c r="C25" s="13"/>
      <c r="D25" s="13">
        <f>+B25-C25</f>
        <v>0</v>
      </c>
      <c r="E25" s="14"/>
      <c r="F25" s="14"/>
      <c r="G25" s="14"/>
      <c r="H25" s="15"/>
      <c r="I25" s="15"/>
      <c r="J25" s="15"/>
      <c r="K25" s="13"/>
      <c r="L25" s="12"/>
      <c r="M25" s="12"/>
      <c r="N25" s="12"/>
      <c r="O25" s="16"/>
      <c r="P25" s="17"/>
      <c r="Q25" s="17"/>
    </row>
    <row r="26" spans="1:17">
      <c r="A26" s="12" t="s">
        <v>21</v>
      </c>
      <c r="B26" s="13"/>
      <c r="C26" s="13"/>
      <c r="D26" s="13">
        <f>+B26-C26</f>
        <v>0</v>
      </c>
      <c r="E26" s="19"/>
      <c r="F26" s="19"/>
      <c r="G26" s="19"/>
      <c r="H26" s="20"/>
      <c r="I26" s="20"/>
      <c r="J26" s="20"/>
      <c r="K26" s="13"/>
      <c r="L26" s="21"/>
      <c r="M26" s="21"/>
      <c r="N26" s="21"/>
      <c r="O26" s="22"/>
      <c r="P26" s="20"/>
      <c r="Q26" s="20"/>
    </row>
    <row r="27" spans="1:17">
      <c r="A27" s="12" t="s">
        <v>22</v>
      </c>
      <c r="B27" s="13"/>
      <c r="C27" s="13"/>
      <c r="D27" s="13">
        <f>+B27-C27</f>
        <v>0</v>
      </c>
      <c r="E27" s="13"/>
      <c r="F27" s="13"/>
      <c r="G27" s="13">
        <f>+F27-E27</f>
        <v>0</v>
      </c>
      <c r="H27" s="23"/>
      <c r="I27" s="23"/>
      <c r="J27" s="23">
        <f>+H27-I27</f>
        <v>0</v>
      </c>
      <c r="K27" s="13"/>
      <c r="M27" s="13"/>
      <c r="N27" s="13"/>
      <c r="O27" s="22"/>
      <c r="P27" s="23"/>
      <c r="Q27" s="20"/>
    </row>
    <row r="28" spans="1:17" ht="30">
      <c r="A28" s="12" t="s">
        <v>59</v>
      </c>
      <c r="B28" s="13">
        <f>B19</f>
        <v>-58826784</v>
      </c>
      <c r="C28" s="13">
        <f>C19</f>
        <v>-70970767</v>
      </c>
      <c r="D28" s="21"/>
      <c r="E28" s="19"/>
      <c r="F28" s="19"/>
      <c r="G28" s="19"/>
      <c r="H28" s="23"/>
      <c r="I28" s="23"/>
      <c r="J28" s="23"/>
      <c r="K28" s="21"/>
      <c r="L28" s="21"/>
      <c r="M28" s="21"/>
      <c r="N28" s="21"/>
      <c r="O28" s="22"/>
      <c r="P28" s="23"/>
      <c r="Q28" s="20"/>
    </row>
    <row r="29" spans="1:17">
      <c r="A29" s="12" t="s">
        <v>20</v>
      </c>
      <c r="B29" s="25">
        <f>+B26-B27+B28</f>
        <v>-58826784</v>
      </c>
      <c r="C29" s="25">
        <f>+C26-C27+C28</f>
        <v>-70970767</v>
      </c>
      <c r="D29" s="25">
        <f>B27-C27+G27+J27+K27+M27+O27+P27+Q27</f>
        <v>0</v>
      </c>
      <c r="E29" s="19"/>
      <c r="F29" s="19"/>
      <c r="G29" s="19"/>
      <c r="H29" s="23"/>
      <c r="I29" s="23"/>
      <c r="J29" s="23"/>
      <c r="K29" s="25"/>
      <c r="L29" s="21"/>
      <c r="M29" s="21"/>
      <c r="N29" s="21"/>
      <c r="O29" s="22"/>
      <c r="P29" s="20"/>
      <c r="Q29" s="20"/>
    </row>
    <row r="31" spans="1:17" ht="26.25">
      <c r="A31" s="105" t="s">
        <v>7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</row>
    <row r="32" spans="1:17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106" t="s">
        <v>44</v>
      </c>
      <c r="L32" s="106"/>
      <c r="M32" s="106"/>
      <c r="N32" s="106"/>
      <c r="O32" s="106"/>
      <c r="P32" s="27"/>
      <c r="Q32" s="27"/>
    </row>
    <row r="33" spans="1:17" ht="60">
      <c r="A33" s="107" t="s">
        <v>45</v>
      </c>
      <c r="B33" s="109" t="s">
        <v>18</v>
      </c>
      <c r="C33" s="111" t="s">
        <v>19</v>
      </c>
      <c r="D33" s="113" t="s">
        <v>46</v>
      </c>
      <c r="E33" s="119" t="s">
        <v>47</v>
      </c>
      <c r="F33" s="119"/>
      <c r="G33" s="119"/>
      <c r="H33" s="115" t="s">
        <v>48</v>
      </c>
      <c r="I33" s="115"/>
      <c r="J33" s="115"/>
      <c r="K33" s="116" t="s">
        <v>49</v>
      </c>
      <c r="L33" s="117"/>
      <c r="M33" s="118" t="s">
        <v>50</v>
      </c>
      <c r="N33" s="118"/>
      <c r="O33" s="7" t="s">
        <v>51</v>
      </c>
      <c r="P33" s="120" t="s">
        <v>52</v>
      </c>
      <c r="Q33" s="121" t="s">
        <v>53</v>
      </c>
    </row>
    <row r="34" spans="1:17" ht="30">
      <c r="A34" s="108"/>
      <c r="B34" s="110"/>
      <c r="C34" s="112"/>
      <c r="D34" s="114"/>
      <c r="E34" s="31" t="s">
        <v>18</v>
      </c>
      <c r="F34" s="31" t="s">
        <v>19</v>
      </c>
      <c r="G34" s="31" t="s">
        <v>54</v>
      </c>
      <c r="H34" s="28" t="s">
        <v>18</v>
      </c>
      <c r="I34" s="28" t="s">
        <v>19</v>
      </c>
      <c r="J34" s="28" t="s">
        <v>55</v>
      </c>
      <c r="K34" s="10" t="s">
        <v>56</v>
      </c>
      <c r="L34" s="10" t="s">
        <v>57</v>
      </c>
      <c r="M34" s="10" t="s">
        <v>56</v>
      </c>
      <c r="N34" s="10"/>
      <c r="O34" s="11"/>
      <c r="P34" s="118"/>
      <c r="Q34" s="122"/>
    </row>
    <row r="35" spans="1:17" ht="30">
      <c r="A35" s="12" t="s">
        <v>58</v>
      </c>
      <c r="B35" s="13"/>
      <c r="C35" s="13"/>
      <c r="D35" s="13">
        <f>+B35-C35</f>
        <v>0</v>
      </c>
      <c r="E35" s="14"/>
      <c r="F35" s="14"/>
      <c r="G35" s="14"/>
      <c r="H35" s="15"/>
      <c r="I35" s="15"/>
      <c r="J35" s="15"/>
      <c r="K35" s="13"/>
      <c r="L35" s="12"/>
      <c r="M35" s="12"/>
      <c r="N35" s="12"/>
      <c r="O35" s="16"/>
      <c r="P35" s="17"/>
      <c r="Q35" s="17"/>
    </row>
    <row r="36" spans="1:17">
      <c r="A36" s="12" t="s">
        <v>21</v>
      </c>
      <c r="B36" s="13"/>
      <c r="C36" s="13"/>
      <c r="D36" s="13">
        <f>+B36-C36</f>
        <v>0</v>
      </c>
      <c r="E36" s="19"/>
      <c r="F36" s="19"/>
      <c r="G36" s="19"/>
      <c r="H36" s="20"/>
      <c r="I36" s="20"/>
      <c r="J36" s="20"/>
      <c r="K36" s="13"/>
      <c r="L36" s="21"/>
      <c r="M36" s="21"/>
      <c r="N36" s="21"/>
      <c r="O36" s="22"/>
      <c r="P36" s="20"/>
      <c r="Q36" s="20"/>
    </row>
    <row r="37" spans="1:17">
      <c r="A37" s="12" t="s">
        <v>22</v>
      </c>
      <c r="B37" s="13"/>
      <c r="C37" s="13"/>
      <c r="D37" s="13">
        <f>+B37-C37</f>
        <v>0</v>
      </c>
      <c r="E37" s="13"/>
      <c r="F37" s="13"/>
      <c r="G37" s="13">
        <f>+F37-E37</f>
        <v>0</v>
      </c>
      <c r="H37" s="23"/>
      <c r="I37" s="23"/>
      <c r="J37" s="23">
        <f t="shared" ref="J37" si="1">+H37-I37</f>
        <v>0</v>
      </c>
      <c r="K37" s="13"/>
      <c r="M37" s="13"/>
      <c r="N37" s="13"/>
      <c r="O37" s="22"/>
      <c r="P37" s="23"/>
      <c r="Q37" s="20"/>
    </row>
    <row r="38" spans="1:17" ht="30">
      <c r="A38" s="12" t="s">
        <v>59</v>
      </c>
      <c r="B38" s="13">
        <f t="shared" ref="B38:C38" si="2">B29</f>
        <v>-58826784</v>
      </c>
      <c r="C38" s="13">
        <f t="shared" si="2"/>
        <v>-70970767</v>
      </c>
      <c r="D38" s="21"/>
      <c r="E38" s="19"/>
      <c r="F38" s="19"/>
      <c r="G38" s="19"/>
      <c r="H38" s="23"/>
      <c r="I38" s="23"/>
      <c r="J38" s="23"/>
      <c r="K38" s="21"/>
      <c r="L38" s="21"/>
      <c r="M38" s="21"/>
      <c r="N38" s="21"/>
      <c r="O38" s="22"/>
      <c r="P38" s="23"/>
      <c r="Q38" s="20"/>
    </row>
    <row r="39" spans="1:17">
      <c r="A39" s="12" t="s">
        <v>20</v>
      </c>
      <c r="B39" s="25">
        <f t="shared" ref="B39:C39" si="3">+B36-B37+B38</f>
        <v>-58826784</v>
      </c>
      <c r="C39" s="25">
        <f t="shared" si="3"/>
        <v>-70970767</v>
      </c>
      <c r="D39" s="25">
        <f>B37-C37+G37+J37+K37+M37+O37+P37+Q37</f>
        <v>0</v>
      </c>
      <c r="E39" s="19"/>
      <c r="F39" s="19"/>
      <c r="G39" s="19"/>
      <c r="H39" s="23"/>
      <c r="I39" s="23"/>
      <c r="J39" s="23"/>
      <c r="K39" s="25"/>
      <c r="L39" s="21"/>
      <c r="M39" s="21"/>
      <c r="N39" s="21"/>
      <c r="O39" s="22"/>
      <c r="P39" s="20"/>
      <c r="Q39" s="20"/>
    </row>
    <row r="41" spans="1:17" ht="26.25">
      <c r="A41" s="105" t="s">
        <v>8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</row>
    <row r="42" spans="1:17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106" t="s">
        <v>44</v>
      </c>
      <c r="L42" s="106"/>
      <c r="M42" s="106"/>
      <c r="N42" s="106"/>
      <c r="O42" s="106"/>
      <c r="P42" s="27"/>
      <c r="Q42" s="27"/>
    </row>
    <row r="43" spans="1:17" ht="60">
      <c r="A43" s="107" t="s">
        <v>45</v>
      </c>
      <c r="B43" s="109" t="s">
        <v>18</v>
      </c>
      <c r="C43" s="111" t="s">
        <v>19</v>
      </c>
      <c r="D43" s="113" t="s">
        <v>46</v>
      </c>
      <c r="E43" s="119" t="s">
        <v>47</v>
      </c>
      <c r="F43" s="119"/>
      <c r="G43" s="119"/>
      <c r="H43" s="115" t="s">
        <v>48</v>
      </c>
      <c r="I43" s="115"/>
      <c r="J43" s="115"/>
      <c r="K43" s="116" t="s">
        <v>49</v>
      </c>
      <c r="L43" s="117"/>
      <c r="M43" s="118" t="s">
        <v>50</v>
      </c>
      <c r="N43" s="118"/>
      <c r="O43" s="7" t="s">
        <v>51</v>
      </c>
      <c r="P43" s="120" t="s">
        <v>52</v>
      </c>
      <c r="Q43" s="121" t="s">
        <v>53</v>
      </c>
    </row>
    <row r="44" spans="1:17" ht="30">
      <c r="A44" s="108"/>
      <c r="B44" s="110"/>
      <c r="C44" s="112"/>
      <c r="D44" s="114"/>
      <c r="E44" s="31" t="s">
        <v>18</v>
      </c>
      <c r="F44" s="31" t="s">
        <v>19</v>
      </c>
      <c r="G44" s="31" t="s">
        <v>54</v>
      </c>
      <c r="H44" s="28" t="s">
        <v>18</v>
      </c>
      <c r="I44" s="28" t="s">
        <v>19</v>
      </c>
      <c r="J44" s="28" t="s">
        <v>55</v>
      </c>
      <c r="K44" s="10" t="s">
        <v>56</v>
      </c>
      <c r="L44" s="10" t="s">
        <v>57</v>
      </c>
      <c r="M44" s="10" t="s">
        <v>56</v>
      </c>
      <c r="N44" s="10"/>
      <c r="O44" s="11"/>
      <c r="P44" s="118"/>
      <c r="Q44" s="122"/>
    </row>
    <row r="45" spans="1:17" ht="30">
      <c r="A45" s="12" t="s">
        <v>58</v>
      </c>
      <c r="B45" s="13"/>
      <c r="C45" s="13"/>
      <c r="D45" s="13">
        <f>+B45-C45</f>
        <v>0</v>
      </c>
      <c r="E45" s="14"/>
      <c r="F45" s="14"/>
      <c r="G45" s="14"/>
      <c r="H45" s="15"/>
      <c r="I45" s="15"/>
      <c r="J45" s="15"/>
      <c r="K45" s="13"/>
      <c r="L45" s="12"/>
      <c r="M45" s="12"/>
      <c r="N45" s="12"/>
      <c r="O45" s="16"/>
      <c r="P45" s="17"/>
      <c r="Q45" s="17"/>
    </row>
    <row r="46" spans="1:17">
      <c r="A46" s="12" t="s">
        <v>21</v>
      </c>
      <c r="B46" s="13"/>
      <c r="C46" s="13"/>
      <c r="D46" s="13">
        <f>+B46-C46</f>
        <v>0</v>
      </c>
      <c r="E46" s="19"/>
      <c r="F46" s="19"/>
      <c r="G46" s="19"/>
      <c r="H46" s="20"/>
      <c r="I46" s="20"/>
      <c r="J46" s="20"/>
      <c r="K46" s="13"/>
      <c r="L46" s="21"/>
      <c r="M46" s="21"/>
      <c r="N46" s="21"/>
      <c r="O46" s="22"/>
      <c r="P46" s="20"/>
      <c r="Q46" s="20"/>
    </row>
    <row r="47" spans="1:17">
      <c r="A47" s="12" t="s">
        <v>22</v>
      </c>
      <c r="B47" s="13"/>
      <c r="C47" s="13"/>
      <c r="D47" s="13">
        <f>+B47-C47</f>
        <v>0</v>
      </c>
      <c r="E47" s="13"/>
      <c r="F47" s="13"/>
      <c r="G47" s="13">
        <f>+F47-E47</f>
        <v>0</v>
      </c>
      <c r="H47" s="23"/>
      <c r="I47" s="23"/>
      <c r="J47" s="23">
        <f t="shared" ref="J47" si="4">+H47-I47</f>
        <v>0</v>
      </c>
      <c r="K47" s="13"/>
      <c r="M47" s="13"/>
      <c r="N47" s="13"/>
      <c r="O47" s="22"/>
      <c r="P47" s="23"/>
      <c r="Q47" s="20"/>
    </row>
    <row r="48" spans="1:17" ht="30">
      <c r="A48" s="12" t="s">
        <v>59</v>
      </c>
      <c r="B48" s="13">
        <f t="shared" ref="B48:C48" si="5">B39</f>
        <v>-58826784</v>
      </c>
      <c r="C48" s="13">
        <f t="shared" si="5"/>
        <v>-70970767</v>
      </c>
      <c r="D48" s="21"/>
      <c r="E48" s="19"/>
      <c r="F48" s="19"/>
      <c r="G48" s="19"/>
      <c r="H48" s="23"/>
      <c r="I48" s="23"/>
      <c r="J48" s="23"/>
      <c r="K48" s="21"/>
      <c r="L48" s="21"/>
      <c r="M48" s="21"/>
      <c r="N48" s="21"/>
      <c r="O48" s="22"/>
      <c r="P48" s="23"/>
      <c r="Q48" s="20"/>
    </row>
    <row r="49" spans="1:17">
      <c r="A49" s="12" t="s">
        <v>20</v>
      </c>
      <c r="B49" s="25">
        <f t="shared" ref="B49:C49" si="6">+B46-B47+B48</f>
        <v>-58826784</v>
      </c>
      <c r="C49" s="25">
        <f t="shared" si="6"/>
        <v>-70970767</v>
      </c>
      <c r="D49" s="25">
        <f>B47-C47+G47+J47+K47+M47+O47+P47+Q47</f>
        <v>0</v>
      </c>
      <c r="E49" s="19"/>
      <c r="F49" s="19"/>
      <c r="G49" s="19"/>
      <c r="H49" s="23"/>
      <c r="I49" s="23"/>
      <c r="J49" s="23"/>
      <c r="K49" s="25"/>
      <c r="L49" s="21"/>
      <c r="M49" s="21"/>
      <c r="N49" s="21"/>
      <c r="O49" s="22"/>
      <c r="P49" s="20"/>
      <c r="Q49" s="20"/>
    </row>
    <row r="51" spans="1:17" ht="26.25">
      <c r="A51" s="105" t="s">
        <v>9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</row>
    <row r="52" spans="1:17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106" t="s">
        <v>44</v>
      </c>
      <c r="L52" s="106"/>
      <c r="M52" s="106"/>
      <c r="N52" s="106"/>
      <c r="O52" s="106"/>
      <c r="P52" s="27"/>
      <c r="Q52" s="27"/>
    </row>
    <row r="53" spans="1:17" ht="60">
      <c r="A53" s="107" t="s">
        <v>45</v>
      </c>
      <c r="B53" s="109" t="s">
        <v>18</v>
      </c>
      <c r="C53" s="111" t="s">
        <v>19</v>
      </c>
      <c r="D53" s="113" t="s">
        <v>46</v>
      </c>
      <c r="E53" s="119" t="s">
        <v>47</v>
      </c>
      <c r="F53" s="119"/>
      <c r="G53" s="119"/>
      <c r="H53" s="115" t="s">
        <v>48</v>
      </c>
      <c r="I53" s="115"/>
      <c r="J53" s="115"/>
      <c r="K53" s="116" t="s">
        <v>49</v>
      </c>
      <c r="L53" s="117"/>
      <c r="M53" s="118" t="s">
        <v>50</v>
      </c>
      <c r="N53" s="118"/>
      <c r="O53" s="7" t="s">
        <v>51</v>
      </c>
      <c r="P53" s="120" t="s">
        <v>52</v>
      </c>
      <c r="Q53" s="121" t="s">
        <v>53</v>
      </c>
    </row>
    <row r="54" spans="1:17" ht="30">
      <c r="A54" s="108"/>
      <c r="B54" s="110"/>
      <c r="C54" s="112"/>
      <c r="D54" s="114"/>
      <c r="E54" s="31" t="s">
        <v>18</v>
      </c>
      <c r="F54" s="31" t="s">
        <v>19</v>
      </c>
      <c r="G54" s="31" t="s">
        <v>54</v>
      </c>
      <c r="H54" s="28" t="s">
        <v>18</v>
      </c>
      <c r="I54" s="28" t="s">
        <v>19</v>
      </c>
      <c r="J54" s="28" t="s">
        <v>55</v>
      </c>
      <c r="K54" s="10" t="s">
        <v>56</v>
      </c>
      <c r="L54" s="10" t="s">
        <v>57</v>
      </c>
      <c r="M54" s="10" t="s">
        <v>56</v>
      </c>
      <c r="N54" s="10"/>
      <c r="O54" s="11"/>
      <c r="P54" s="118"/>
      <c r="Q54" s="122"/>
    </row>
    <row r="55" spans="1:17" ht="30">
      <c r="A55" s="12" t="s">
        <v>58</v>
      </c>
      <c r="B55" s="13"/>
      <c r="C55" s="13"/>
      <c r="D55" s="13">
        <f>+B55-C55</f>
        <v>0</v>
      </c>
      <c r="E55" s="14"/>
      <c r="F55" s="14"/>
      <c r="G55" s="14"/>
      <c r="H55" s="15"/>
      <c r="I55" s="15"/>
      <c r="J55" s="15"/>
      <c r="K55" s="13"/>
      <c r="L55" s="12"/>
      <c r="M55" s="12"/>
      <c r="N55" s="12"/>
      <c r="O55" s="16"/>
      <c r="P55" s="17"/>
      <c r="Q55" s="17"/>
    </row>
    <row r="56" spans="1:17">
      <c r="A56" s="12" t="s">
        <v>21</v>
      </c>
      <c r="B56" s="13"/>
      <c r="C56" s="13"/>
      <c r="D56" s="13">
        <f>+B56-C56</f>
        <v>0</v>
      </c>
      <c r="E56" s="19"/>
      <c r="F56" s="19"/>
      <c r="G56" s="19"/>
      <c r="H56" s="20"/>
      <c r="I56" s="20"/>
      <c r="J56" s="20"/>
      <c r="K56" s="13"/>
      <c r="L56" s="21"/>
      <c r="M56" s="21"/>
      <c r="N56" s="21"/>
      <c r="O56" s="22"/>
      <c r="P56" s="20"/>
      <c r="Q56" s="20"/>
    </row>
    <row r="57" spans="1:17">
      <c r="A57" s="12" t="s">
        <v>22</v>
      </c>
      <c r="B57" s="13"/>
      <c r="C57" s="13"/>
      <c r="D57" s="13">
        <f>+B57-C57</f>
        <v>0</v>
      </c>
      <c r="E57" s="13"/>
      <c r="F57" s="13"/>
      <c r="G57" s="13">
        <f>+F57-E57</f>
        <v>0</v>
      </c>
      <c r="H57" s="23"/>
      <c r="I57" s="23"/>
      <c r="J57" s="23">
        <f t="shared" ref="J57" si="7">+H57-I57</f>
        <v>0</v>
      </c>
      <c r="K57" s="13"/>
      <c r="M57" s="13"/>
      <c r="N57" s="13"/>
      <c r="O57" s="22"/>
      <c r="P57" s="23"/>
      <c r="Q57" s="20"/>
    </row>
    <row r="58" spans="1:17" ht="30">
      <c r="A58" s="12" t="s">
        <v>59</v>
      </c>
      <c r="B58" s="13">
        <f t="shared" ref="B58:C58" si="8">B49</f>
        <v>-58826784</v>
      </c>
      <c r="C58" s="13">
        <f t="shared" si="8"/>
        <v>-70970767</v>
      </c>
      <c r="D58" s="21"/>
      <c r="E58" s="19"/>
      <c r="F58" s="19"/>
      <c r="G58" s="19"/>
      <c r="H58" s="23"/>
      <c r="I58" s="23"/>
      <c r="J58" s="23"/>
      <c r="K58" s="21"/>
      <c r="L58" s="21"/>
      <c r="M58" s="21"/>
      <c r="N58" s="21"/>
      <c r="O58" s="22"/>
      <c r="P58" s="23"/>
      <c r="Q58" s="20"/>
    </row>
    <row r="59" spans="1:17">
      <c r="A59" s="12" t="s">
        <v>20</v>
      </c>
      <c r="B59" s="25">
        <f t="shared" ref="B59:C59" si="9">+B56-B57+B58</f>
        <v>-58826784</v>
      </c>
      <c r="C59" s="25">
        <f t="shared" si="9"/>
        <v>-70970767</v>
      </c>
      <c r="D59" s="25">
        <f>B57-C57+G57+J57+K57+M57+O57+P57+Q57</f>
        <v>0</v>
      </c>
      <c r="E59" s="19"/>
      <c r="F59" s="19"/>
      <c r="G59" s="19"/>
      <c r="H59" s="23"/>
      <c r="I59" s="23"/>
      <c r="J59" s="23"/>
      <c r="K59" s="25"/>
      <c r="L59" s="21"/>
      <c r="M59" s="21"/>
      <c r="N59" s="21"/>
      <c r="O59" s="22"/>
      <c r="P59" s="20"/>
      <c r="Q59" s="20"/>
    </row>
    <row r="61" spans="1:17" ht="26.25">
      <c r="A61" s="105" t="s">
        <v>10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</row>
    <row r="62" spans="1:17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106" t="s">
        <v>44</v>
      </c>
      <c r="L62" s="106"/>
      <c r="M62" s="106"/>
      <c r="N62" s="106"/>
      <c r="O62" s="106"/>
      <c r="P62" s="27"/>
      <c r="Q62" s="27"/>
    </row>
    <row r="63" spans="1:17" ht="60">
      <c r="A63" s="107" t="s">
        <v>45</v>
      </c>
      <c r="B63" s="109" t="s">
        <v>18</v>
      </c>
      <c r="C63" s="111" t="s">
        <v>19</v>
      </c>
      <c r="D63" s="113" t="s">
        <v>46</v>
      </c>
      <c r="E63" s="119" t="s">
        <v>47</v>
      </c>
      <c r="F63" s="119"/>
      <c r="G63" s="119"/>
      <c r="H63" s="115" t="s">
        <v>48</v>
      </c>
      <c r="I63" s="115"/>
      <c r="J63" s="115"/>
      <c r="K63" s="116" t="s">
        <v>49</v>
      </c>
      <c r="L63" s="117"/>
      <c r="M63" s="118" t="s">
        <v>50</v>
      </c>
      <c r="N63" s="118"/>
      <c r="O63" s="7" t="s">
        <v>51</v>
      </c>
      <c r="P63" s="120" t="s">
        <v>52</v>
      </c>
      <c r="Q63" s="121" t="s">
        <v>53</v>
      </c>
    </row>
    <row r="64" spans="1:17" ht="30">
      <c r="A64" s="108"/>
      <c r="B64" s="110"/>
      <c r="C64" s="112"/>
      <c r="D64" s="114"/>
      <c r="E64" s="31" t="s">
        <v>18</v>
      </c>
      <c r="F64" s="31" t="s">
        <v>19</v>
      </c>
      <c r="G64" s="31" t="s">
        <v>54</v>
      </c>
      <c r="H64" s="28" t="s">
        <v>18</v>
      </c>
      <c r="I64" s="28" t="s">
        <v>19</v>
      </c>
      <c r="J64" s="28" t="s">
        <v>55</v>
      </c>
      <c r="K64" s="10" t="s">
        <v>56</v>
      </c>
      <c r="L64" s="10" t="s">
        <v>57</v>
      </c>
      <c r="M64" s="10" t="s">
        <v>56</v>
      </c>
      <c r="N64" s="10"/>
      <c r="O64" s="11"/>
      <c r="P64" s="118"/>
      <c r="Q64" s="122"/>
    </row>
    <row r="65" spans="1:17" ht="30">
      <c r="A65" s="12" t="s">
        <v>58</v>
      </c>
      <c r="B65" s="13"/>
      <c r="C65" s="13"/>
      <c r="D65" s="13">
        <f>+B65-C65</f>
        <v>0</v>
      </c>
      <c r="E65" s="14"/>
      <c r="F65" s="14"/>
      <c r="G65" s="14"/>
      <c r="H65" s="15"/>
      <c r="I65" s="15"/>
      <c r="J65" s="15"/>
      <c r="K65" s="13"/>
      <c r="L65" s="12"/>
      <c r="M65" s="12"/>
      <c r="N65" s="12"/>
      <c r="O65" s="16"/>
      <c r="P65" s="17"/>
      <c r="Q65" s="17"/>
    </row>
    <row r="66" spans="1:17">
      <c r="A66" s="12" t="s">
        <v>21</v>
      </c>
      <c r="B66" s="13"/>
      <c r="C66" s="13"/>
      <c r="D66" s="13">
        <f>+B66-C66</f>
        <v>0</v>
      </c>
      <c r="E66" s="19"/>
      <c r="F66" s="19"/>
      <c r="G66" s="19"/>
      <c r="H66" s="20"/>
      <c r="I66" s="20"/>
      <c r="J66" s="20"/>
      <c r="K66" s="13"/>
      <c r="L66" s="21"/>
      <c r="M66" s="21"/>
      <c r="N66" s="21"/>
      <c r="O66" s="22"/>
      <c r="P66" s="20"/>
      <c r="Q66" s="20"/>
    </row>
    <row r="67" spans="1:17">
      <c r="A67" s="12" t="s">
        <v>22</v>
      </c>
      <c r="B67" s="13"/>
      <c r="C67" s="13"/>
      <c r="D67" s="13">
        <f>+B67-C67</f>
        <v>0</v>
      </c>
      <c r="E67" s="13"/>
      <c r="F67" s="13"/>
      <c r="G67" s="13">
        <f>+F67-E67</f>
        <v>0</v>
      </c>
      <c r="H67" s="23"/>
      <c r="I67" s="23"/>
      <c r="J67" s="23">
        <f t="shared" ref="J67" si="10">+H67-I67</f>
        <v>0</v>
      </c>
      <c r="K67" s="13"/>
      <c r="M67" s="13"/>
      <c r="N67" s="13"/>
      <c r="O67" s="22"/>
      <c r="P67" s="23"/>
      <c r="Q67" s="20"/>
    </row>
    <row r="68" spans="1:17" ht="30">
      <c r="A68" s="12" t="s">
        <v>59</v>
      </c>
      <c r="B68" s="13">
        <f t="shared" ref="B68:C68" si="11">B59</f>
        <v>-58826784</v>
      </c>
      <c r="C68" s="13">
        <f t="shared" si="11"/>
        <v>-70970767</v>
      </c>
      <c r="D68" s="21"/>
      <c r="E68" s="19"/>
      <c r="F68" s="19"/>
      <c r="G68" s="19"/>
      <c r="H68" s="23"/>
      <c r="I68" s="23"/>
      <c r="J68" s="23"/>
      <c r="K68" s="21"/>
      <c r="L68" s="21"/>
      <c r="M68" s="21"/>
      <c r="N68" s="21"/>
      <c r="O68" s="22"/>
      <c r="P68" s="23"/>
      <c r="Q68" s="20"/>
    </row>
    <row r="69" spans="1:17">
      <c r="A69" s="12" t="s">
        <v>20</v>
      </c>
      <c r="B69" s="25">
        <f t="shared" ref="B69:C69" si="12">+B66-B67+B68</f>
        <v>-58826784</v>
      </c>
      <c r="C69" s="25">
        <f t="shared" si="12"/>
        <v>-70970767</v>
      </c>
      <c r="D69" s="25">
        <f>B67-C67+G67+J67+K67+M67+O67+P67+Q67</f>
        <v>0</v>
      </c>
      <c r="E69" s="19"/>
      <c r="F69" s="19"/>
      <c r="G69" s="19"/>
      <c r="H69" s="23"/>
      <c r="I69" s="23"/>
      <c r="J69" s="23"/>
      <c r="K69" s="25"/>
      <c r="L69" s="21"/>
      <c r="M69" s="21"/>
      <c r="N69" s="21"/>
      <c r="O69" s="22"/>
      <c r="P69" s="20"/>
      <c r="Q69" s="20"/>
    </row>
    <row r="71" spans="1:17" ht="26.25">
      <c r="A71" s="105" t="s">
        <v>11</v>
      </c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</row>
    <row r="72" spans="1:17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106" t="s">
        <v>44</v>
      </c>
      <c r="L72" s="106"/>
      <c r="M72" s="106"/>
      <c r="N72" s="106"/>
      <c r="O72" s="106"/>
      <c r="P72" s="27"/>
      <c r="Q72" s="27"/>
    </row>
    <row r="73" spans="1:17" ht="60">
      <c r="A73" s="107" t="s">
        <v>45</v>
      </c>
      <c r="B73" s="109" t="s">
        <v>18</v>
      </c>
      <c r="C73" s="111" t="s">
        <v>19</v>
      </c>
      <c r="D73" s="113" t="s">
        <v>46</v>
      </c>
      <c r="E73" s="119" t="s">
        <v>47</v>
      </c>
      <c r="F73" s="119"/>
      <c r="G73" s="119"/>
      <c r="H73" s="115" t="s">
        <v>48</v>
      </c>
      <c r="I73" s="115"/>
      <c r="J73" s="115"/>
      <c r="K73" s="116" t="s">
        <v>49</v>
      </c>
      <c r="L73" s="117"/>
      <c r="M73" s="118" t="s">
        <v>50</v>
      </c>
      <c r="N73" s="118"/>
      <c r="O73" s="7" t="s">
        <v>51</v>
      </c>
      <c r="P73" s="120" t="s">
        <v>52</v>
      </c>
      <c r="Q73" s="121" t="s">
        <v>53</v>
      </c>
    </row>
    <row r="74" spans="1:17" ht="30">
      <c r="A74" s="108"/>
      <c r="B74" s="110"/>
      <c r="C74" s="112"/>
      <c r="D74" s="114"/>
      <c r="E74" s="31" t="s">
        <v>18</v>
      </c>
      <c r="F74" s="31" t="s">
        <v>19</v>
      </c>
      <c r="G74" s="31" t="s">
        <v>54</v>
      </c>
      <c r="H74" s="28" t="s">
        <v>18</v>
      </c>
      <c r="I74" s="28" t="s">
        <v>19</v>
      </c>
      <c r="J74" s="28" t="s">
        <v>55</v>
      </c>
      <c r="K74" s="10" t="s">
        <v>56</v>
      </c>
      <c r="L74" s="10" t="s">
        <v>57</v>
      </c>
      <c r="M74" s="10" t="s">
        <v>56</v>
      </c>
      <c r="N74" s="10"/>
      <c r="O74" s="11"/>
      <c r="P74" s="118"/>
      <c r="Q74" s="122"/>
    </row>
    <row r="75" spans="1:17" ht="30">
      <c r="A75" s="12" t="s">
        <v>58</v>
      </c>
      <c r="B75" s="13"/>
      <c r="C75" s="13"/>
      <c r="D75" s="13">
        <f>+B75-C75</f>
        <v>0</v>
      </c>
      <c r="E75" s="14"/>
      <c r="F75" s="14"/>
      <c r="G75" s="14"/>
      <c r="H75" s="15"/>
      <c r="I75" s="15"/>
      <c r="J75" s="15"/>
      <c r="K75" s="13"/>
      <c r="L75" s="12"/>
      <c r="M75" s="12"/>
      <c r="N75" s="12"/>
      <c r="O75" s="16"/>
      <c r="P75" s="17"/>
      <c r="Q75" s="17"/>
    </row>
    <row r="76" spans="1:17">
      <c r="A76" s="12" t="s">
        <v>21</v>
      </c>
      <c r="B76" s="13"/>
      <c r="C76" s="13"/>
      <c r="D76" s="13">
        <f>+B76-C76</f>
        <v>0</v>
      </c>
      <c r="E76" s="19"/>
      <c r="F76" s="19"/>
      <c r="G76" s="19"/>
      <c r="H76" s="20"/>
      <c r="I76" s="20"/>
      <c r="J76" s="20"/>
      <c r="K76" s="13"/>
      <c r="L76" s="21"/>
      <c r="M76" s="21"/>
      <c r="N76" s="21"/>
      <c r="O76" s="22"/>
      <c r="P76" s="20"/>
      <c r="Q76" s="20"/>
    </row>
    <row r="77" spans="1:17">
      <c r="A77" s="12" t="s">
        <v>22</v>
      </c>
      <c r="B77" s="13"/>
      <c r="C77" s="13"/>
      <c r="D77" s="13">
        <f>+B77-C77</f>
        <v>0</v>
      </c>
      <c r="E77" s="13"/>
      <c r="F77" s="13"/>
      <c r="G77" s="13">
        <f>+F77-E77</f>
        <v>0</v>
      </c>
      <c r="H77" s="23"/>
      <c r="I77" s="23"/>
      <c r="J77" s="23">
        <f t="shared" ref="J77" si="13">+H77-I77</f>
        <v>0</v>
      </c>
      <c r="K77" s="13"/>
      <c r="M77" s="13"/>
      <c r="N77" s="13"/>
      <c r="O77" s="22"/>
      <c r="P77" s="23"/>
      <c r="Q77" s="20"/>
    </row>
    <row r="78" spans="1:17" ht="30">
      <c r="A78" s="12" t="s">
        <v>59</v>
      </c>
      <c r="B78" s="13">
        <f t="shared" ref="B78:C78" si="14">B69</f>
        <v>-58826784</v>
      </c>
      <c r="C78" s="13">
        <f t="shared" si="14"/>
        <v>-70970767</v>
      </c>
      <c r="D78" s="21"/>
      <c r="E78" s="19"/>
      <c r="F78" s="19"/>
      <c r="G78" s="19"/>
      <c r="H78" s="23"/>
      <c r="I78" s="23"/>
      <c r="J78" s="23"/>
      <c r="K78" s="21"/>
      <c r="L78" s="21"/>
      <c r="M78" s="21"/>
      <c r="N78" s="21"/>
      <c r="O78" s="22"/>
      <c r="P78" s="23"/>
      <c r="Q78" s="20"/>
    </row>
    <row r="79" spans="1:17">
      <c r="A79" s="12" t="s">
        <v>20</v>
      </c>
      <c r="B79" s="25">
        <f t="shared" ref="B79:C79" si="15">+B76-B77+B78</f>
        <v>-58826784</v>
      </c>
      <c r="C79" s="25">
        <f t="shared" si="15"/>
        <v>-70970767</v>
      </c>
      <c r="D79" s="25">
        <f>B77-C77+G77+J77+K77+M77+O77+P77+Q77</f>
        <v>0</v>
      </c>
      <c r="E79" s="19"/>
      <c r="F79" s="19"/>
      <c r="G79" s="19"/>
      <c r="H79" s="23"/>
      <c r="I79" s="23"/>
      <c r="J79" s="23"/>
      <c r="K79" s="25"/>
      <c r="L79" s="21"/>
      <c r="M79" s="21"/>
      <c r="N79" s="21"/>
      <c r="O79" s="22"/>
      <c r="P79" s="20"/>
      <c r="Q79" s="20"/>
    </row>
    <row r="81" spans="1:17" ht="26.25">
      <c r="A81" s="105" t="s">
        <v>60</v>
      </c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</row>
    <row r="82" spans="1:17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106" t="s">
        <v>44</v>
      </c>
      <c r="L82" s="106"/>
      <c r="M82" s="106"/>
      <c r="N82" s="106"/>
      <c r="O82" s="106"/>
      <c r="P82" s="27"/>
      <c r="Q82" s="27"/>
    </row>
    <row r="83" spans="1:17" ht="60">
      <c r="A83" s="107" t="s">
        <v>45</v>
      </c>
      <c r="B83" s="109" t="s">
        <v>18</v>
      </c>
      <c r="C83" s="111" t="s">
        <v>19</v>
      </c>
      <c r="D83" s="113" t="s">
        <v>46</v>
      </c>
      <c r="E83" s="119" t="s">
        <v>47</v>
      </c>
      <c r="F83" s="119"/>
      <c r="G83" s="119"/>
      <c r="H83" s="115" t="s">
        <v>48</v>
      </c>
      <c r="I83" s="115"/>
      <c r="J83" s="115"/>
      <c r="K83" s="116" t="s">
        <v>49</v>
      </c>
      <c r="L83" s="117"/>
      <c r="M83" s="118" t="s">
        <v>50</v>
      </c>
      <c r="N83" s="118"/>
      <c r="O83" s="7" t="s">
        <v>51</v>
      </c>
      <c r="P83" s="120" t="s">
        <v>52</v>
      </c>
      <c r="Q83" s="121" t="s">
        <v>53</v>
      </c>
    </row>
    <row r="84" spans="1:17" ht="30">
      <c r="A84" s="108"/>
      <c r="B84" s="110"/>
      <c r="C84" s="112"/>
      <c r="D84" s="114"/>
      <c r="E84" s="31" t="s">
        <v>18</v>
      </c>
      <c r="F84" s="31" t="s">
        <v>19</v>
      </c>
      <c r="G84" s="31" t="s">
        <v>54</v>
      </c>
      <c r="H84" s="28" t="s">
        <v>18</v>
      </c>
      <c r="I84" s="28" t="s">
        <v>19</v>
      </c>
      <c r="J84" s="28" t="s">
        <v>55</v>
      </c>
      <c r="K84" s="10" t="s">
        <v>56</v>
      </c>
      <c r="L84" s="10" t="s">
        <v>57</v>
      </c>
      <c r="M84" s="10" t="s">
        <v>56</v>
      </c>
      <c r="N84" s="10"/>
      <c r="O84" s="11"/>
      <c r="P84" s="118"/>
      <c r="Q84" s="122"/>
    </row>
    <row r="85" spans="1:17" ht="30">
      <c r="A85" s="12" t="s">
        <v>58</v>
      </c>
      <c r="B85" s="13"/>
      <c r="C85" s="13"/>
      <c r="D85" s="13">
        <f>+B85-C85</f>
        <v>0</v>
      </c>
      <c r="E85" s="14"/>
      <c r="F85" s="14"/>
      <c r="G85" s="14"/>
      <c r="H85" s="15"/>
      <c r="I85" s="15"/>
      <c r="J85" s="15"/>
      <c r="K85" s="13"/>
      <c r="L85" s="12"/>
      <c r="M85" s="12"/>
      <c r="N85" s="12"/>
      <c r="O85" s="16"/>
      <c r="P85" s="17"/>
      <c r="Q85" s="17"/>
    </row>
    <row r="86" spans="1:17">
      <c r="A86" s="12" t="s">
        <v>21</v>
      </c>
      <c r="B86" s="13"/>
      <c r="C86" s="13"/>
      <c r="D86" s="13">
        <f>+B86-C86</f>
        <v>0</v>
      </c>
      <c r="E86" s="19"/>
      <c r="F86" s="19"/>
      <c r="G86" s="19"/>
      <c r="H86" s="20"/>
      <c r="I86" s="20"/>
      <c r="J86" s="20"/>
      <c r="K86" s="13"/>
      <c r="L86" s="21"/>
      <c r="M86" s="21"/>
      <c r="N86" s="21"/>
      <c r="O86" s="22"/>
      <c r="P86" s="20"/>
      <c r="Q86" s="20"/>
    </row>
    <row r="87" spans="1:17">
      <c r="A87" s="12" t="s">
        <v>22</v>
      </c>
      <c r="B87" s="13"/>
      <c r="C87" s="13"/>
      <c r="D87" s="13">
        <f>+B87-C87</f>
        <v>0</v>
      </c>
      <c r="E87" s="13"/>
      <c r="F87" s="13"/>
      <c r="G87" s="13">
        <f>+F87-E87</f>
        <v>0</v>
      </c>
      <c r="H87" s="23"/>
      <c r="I87" s="23"/>
      <c r="J87" s="23">
        <f t="shared" ref="J87" si="16">+H87-I87</f>
        <v>0</v>
      </c>
      <c r="K87" s="13"/>
      <c r="M87" s="13"/>
      <c r="N87" s="13"/>
      <c r="O87" s="22"/>
      <c r="P87" s="23"/>
      <c r="Q87" s="20"/>
    </row>
    <row r="88" spans="1:17" ht="30">
      <c r="A88" s="12" t="s">
        <v>59</v>
      </c>
      <c r="B88" s="13">
        <f t="shared" ref="B88:C88" si="17">B79</f>
        <v>-58826784</v>
      </c>
      <c r="C88" s="13">
        <f t="shared" si="17"/>
        <v>-70970767</v>
      </c>
      <c r="D88" s="21"/>
      <c r="E88" s="19"/>
      <c r="F88" s="19"/>
      <c r="G88" s="19"/>
      <c r="H88" s="23"/>
      <c r="I88" s="23"/>
      <c r="J88" s="23"/>
      <c r="K88" s="21"/>
      <c r="L88" s="21"/>
      <c r="M88" s="21"/>
      <c r="N88" s="21"/>
      <c r="O88" s="22"/>
      <c r="P88" s="23"/>
      <c r="Q88" s="20"/>
    </row>
    <row r="89" spans="1:17">
      <c r="A89" s="12" t="s">
        <v>20</v>
      </c>
      <c r="B89" s="25">
        <f t="shared" ref="B89:C89" si="18">+B86-B87+B88</f>
        <v>-58826784</v>
      </c>
      <c r="C89" s="25">
        <f t="shared" si="18"/>
        <v>-70970767</v>
      </c>
      <c r="D89" s="25">
        <f>B87-C87+G87+J87+K87+M87+O87+P87+Q87</f>
        <v>0</v>
      </c>
      <c r="E89" s="19"/>
      <c r="F89" s="19"/>
      <c r="G89" s="19"/>
      <c r="H89" s="23"/>
      <c r="I89" s="23"/>
      <c r="J89" s="23"/>
      <c r="K89" s="25"/>
      <c r="L89" s="21"/>
      <c r="M89" s="21"/>
      <c r="N89" s="21"/>
      <c r="O89" s="22"/>
      <c r="P89" s="20"/>
      <c r="Q89" s="20"/>
    </row>
    <row r="91" spans="1:17" ht="26.25">
      <c r="A91" s="105" t="s">
        <v>13</v>
      </c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</row>
    <row r="92" spans="1:17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106" t="s">
        <v>44</v>
      </c>
      <c r="L92" s="106"/>
      <c r="M92" s="106"/>
      <c r="N92" s="106"/>
      <c r="O92" s="106"/>
      <c r="P92" s="27"/>
      <c r="Q92" s="27"/>
    </row>
    <row r="93" spans="1:17" ht="60">
      <c r="A93" s="107" t="s">
        <v>45</v>
      </c>
      <c r="B93" s="109" t="s">
        <v>18</v>
      </c>
      <c r="C93" s="111" t="s">
        <v>19</v>
      </c>
      <c r="D93" s="113" t="s">
        <v>46</v>
      </c>
      <c r="E93" s="119" t="s">
        <v>47</v>
      </c>
      <c r="F93" s="119"/>
      <c r="G93" s="119"/>
      <c r="H93" s="115" t="s">
        <v>48</v>
      </c>
      <c r="I93" s="115"/>
      <c r="J93" s="115"/>
      <c r="K93" s="116" t="s">
        <v>49</v>
      </c>
      <c r="L93" s="117"/>
      <c r="M93" s="118" t="s">
        <v>50</v>
      </c>
      <c r="N93" s="118"/>
      <c r="O93" s="7" t="s">
        <v>51</v>
      </c>
      <c r="P93" s="120" t="s">
        <v>52</v>
      </c>
      <c r="Q93" s="121" t="s">
        <v>53</v>
      </c>
    </row>
    <row r="94" spans="1:17" ht="30">
      <c r="A94" s="108"/>
      <c r="B94" s="110"/>
      <c r="C94" s="112"/>
      <c r="D94" s="114"/>
      <c r="E94" s="31" t="s">
        <v>18</v>
      </c>
      <c r="F94" s="31" t="s">
        <v>19</v>
      </c>
      <c r="G94" s="31" t="s">
        <v>54</v>
      </c>
      <c r="H94" s="28" t="s">
        <v>18</v>
      </c>
      <c r="I94" s="28" t="s">
        <v>19</v>
      </c>
      <c r="J94" s="28" t="s">
        <v>55</v>
      </c>
      <c r="K94" s="10" t="s">
        <v>56</v>
      </c>
      <c r="L94" s="10" t="s">
        <v>57</v>
      </c>
      <c r="M94" s="10" t="s">
        <v>56</v>
      </c>
      <c r="N94" s="10"/>
      <c r="O94" s="11"/>
      <c r="P94" s="118"/>
      <c r="Q94" s="122"/>
    </row>
    <row r="95" spans="1:17" ht="30">
      <c r="A95" s="12" t="s">
        <v>58</v>
      </c>
      <c r="B95" s="13"/>
      <c r="C95" s="13"/>
      <c r="D95" s="13">
        <f>+B95-C95</f>
        <v>0</v>
      </c>
      <c r="E95" s="14"/>
      <c r="F95" s="14"/>
      <c r="G95" s="14"/>
      <c r="H95" s="15"/>
      <c r="I95" s="15"/>
      <c r="J95" s="15"/>
      <c r="K95" s="13"/>
      <c r="L95" s="12"/>
      <c r="M95" s="12"/>
      <c r="N95" s="12"/>
      <c r="O95" s="16"/>
      <c r="P95" s="17"/>
      <c r="Q95" s="17"/>
    </row>
    <row r="96" spans="1:17">
      <c r="A96" s="12" t="s">
        <v>21</v>
      </c>
      <c r="B96" s="13"/>
      <c r="C96" s="13"/>
      <c r="D96" s="13">
        <f>+B96-C96</f>
        <v>0</v>
      </c>
      <c r="E96" s="19"/>
      <c r="F96" s="19"/>
      <c r="G96" s="19"/>
      <c r="H96" s="20"/>
      <c r="I96" s="20"/>
      <c r="J96" s="20"/>
      <c r="K96" s="13"/>
      <c r="L96" s="21"/>
      <c r="M96" s="21"/>
      <c r="N96" s="21"/>
      <c r="O96" s="22"/>
      <c r="P96" s="20"/>
      <c r="Q96" s="20"/>
    </row>
    <row r="97" spans="1:17">
      <c r="A97" s="12" t="s">
        <v>22</v>
      </c>
      <c r="B97" s="13"/>
      <c r="C97" s="13"/>
      <c r="D97" s="13">
        <f>+B97-C97</f>
        <v>0</v>
      </c>
      <c r="E97" s="13"/>
      <c r="F97" s="13"/>
      <c r="G97" s="13">
        <f>+F97-E97</f>
        <v>0</v>
      </c>
      <c r="H97" s="23"/>
      <c r="I97" s="23"/>
      <c r="J97" s="23">
        <f t="shared" ref="J97" si="19">+H97-I97</f>
        <v>0</v>
      </c>
      <c r="K97" s="13"/>
      <c r="M97" s="13"/>
      <c r="N97" s="13"/>
      <c r="O97" s="22"/>
      <c r="P97" s="23"/>
      <c r="Q97" s="20"/>
    </row>
    <row r="98" spans="1:17" ht="30">
      <c r="A98" s="12" t="s">
        <v>59</v>
      </c>
      <c r="B98" s="13">
        <f t="shared" ref="B98:C98" si="20">B89</f>
        <v>-58826784</v>
      </c>
      <c r="C98" s="13">
        <f t="shared" si="20"/>
        <v>-70970767</v>
      </c>
      <c r="D98" s="21"/>
      <c r="E98" s="19"/>
      <c r="F98" s="19"/>
      <c r="G98" s="19"/>
      <c r="H98" s="23"/>
      <c r="I98" s="23"/>
      <c r="J98" s="23"/>
      <c r="K98" s="21"/>
      <c r="L98" s="21"/>
      <c r="M98" s="21"/>
      <c r="N98" s="21"/>
      <c r="O98" s="22"/>
      <c r="P98" s="23"/>
      <c r="Q98" s="20"/>
    </row>
    <row r="99" spans="1:17">
      <c r="A99" s="12" t="s">
        <v>20</v>
      </c>
      <c r="B99" s="25">
        <f t="shared" ref="B99:C99" si="21">+B96-B97+B98</f>
        <v>-58826784</v>
      </c>
      <c r="C99" s="25">
        <f t="shared" si="21"/>
        <v>-70970767</v>
      </c>
      <c r="D99" s="25">
        <f>B97-C97+G97+J97+K97+M97+O97+P97+Q97</f>
        <v>0</v>
      </c>
      <c r="E99" s="19"/>
      <c r="F99" s="19"/>
      <c r="G99" s="19"/>
      <c r="H99" s="23"/>
      <c r="I99" s="23"/>
      <c r="J99" s="23"/>
      <c r="K99" s="25"/>
      <c r="L99" s="21"/>
      <c r="M99" s="21"/>
      <c r="N99" s="21"/>
      <c r="O99" s="22"/>
      <c r="P99" s="20"/>
      <c r="Q99" s="20"/>
    </row>
    <row r="101" spans="1:17" ht="26.25">
      <c r="A101" s="105" t="s">
        <v>14</v>
      </c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</row>
    <row r="102" spans="1:17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106" t="s">
        <v>44</v>
      </c>
      <c r="L102" s="106"/>
      <c r="M102" s="106"/>
      <c r="N102" s="106"/>
      <c r="O102" s="106"/>
      <c r="P102" s="27"/>
      <c r="Q102" s="27"/>
    </row>
    <row r="103" spans="1:17" ht="60">
      <c r="A103" s="107" t="s">
        <v>45</v>
      </c>
      <c r="B103" s="109" t="s">
        <v>18</v>
      </c>
      <c r="C103" s="111" t="s">
        <v>19</v>
      </c>
      <c r="D103" s="113" t="s">
        <v>46</v>
      </c>
      <c r="E103" s="119" t="s">
        <v>47</v>
      </c>
      <c r="F103" s="119"/>
      <c r="G103" s="119"/>
      <c r="H103" s="115" t="s">
        <v>48</v>
      </c>
      <c r="I103" s="115"/>
      <c r="J103" s="115"/>
      <c r="K103" s="116" t="s">
        <v>49</v>
      </c>
      <c r="L103" s="117"/>
      <c r="M103" s="118" t="s">
        <v>50</v>
      </c>
      <c r="N103" s="118"/>
      <c r="O103" s="7" t="s">
        <v>51</v>
      </c>
      <c r="P103" s="120" t="s">
        <v>52</v>
      </c>
      <c r="Q103" s="121" t="s">
        <v>53</v>
      </c>
    </row>
    <row r="104" spans="1:17" ht="30">
      <c r="A104" s="108"/>
      <c r="B104" s="110"/>
      <c r="C104" s="112"/>
      <c r="D104" s="114"/>
      <c r="E104" s="31" t="s">
        <v>18</v>
      </c>
      <c r="F104" s="31" t="s">
        <v>19</v>
      </c>
      <c r="G104" s="31" t="s">
        <v>54</v>
      </c>
      <c r="H104" s="28" t="s">
        <v>18</v>
      </c>
      <c r="I104" s="28" t="s">
        <v>19</v>
      </c>
      <c r="J104" s="28" t="s">
        <v>55</v>
      </c>
      <c r="K104" s="10" t="s">
        <v>56</v>
      </c>
      <c r="L104" s="10" t="s">
        <v>57</v>
      </c>
      <c r="M104" s="10" t="s">
        <v>56</v>
      </c>
      <c r="N104" s="10"/>
      <c r="O104" s="11"/>
      <c r="P104" s="118"/>
      <c r="Q104" s="122"/>
    </row>
    <row r="105" spans="1:17" ht="30">
      <c r="A105" s="12" t="s">
        <v>58</v>
      </c>
      <c r="B105" s="13"/>
      <c r="C105" s="13"/>
      <c r="D105" s="13">
        <f>+B105-C105</f>
        <v>0</v>
      </c>
      <c r="E105" s="14"/>
      <c r="F105" s="14"/>
      <c r="G105" s="14"/>
      <c r="H105" s="15"/>
      <c r="I105" s="15"/>
      <c r="J105" s="15"/>
      <c r="K105" s="13"/>
      <c r="L105" s="12"/>
      <c r="M105" s="12"/>
      <c r="N105" s="12"/>
      <c r="O105" s="16"/>
      <c r="P105" s="17"/>
      <c r="Q105" s="17"/>
    </row>
    <row r="106" spans="1:17">
      <c r="A106" s="12" t="s">
        <v>21</v>
      </c>
      <c r="B106" s="13"/>
      <c r="C106" s="13"/>
      <c r="D106" s="13">
        <f>+B106-C106</f>
        <v>0</v>
      </c>
      <c r="E106" s="19"/>
      <c r="F106" s="19"/>
      <c r="G106" s="19"/>
      <c r="H106" s="20"/>
      <c r="I106" s="20"/>
      <c r="J106" s="20"/>
      <c r="K106" s="13"/>
      <c r="L106" s="21"/>
      <c r="M106" s="21"/>
      <c r="N106" s="21"/>
      <c r="O106" s="22"/>
      <c r="P106" s="20"/>
      <c r="Q106" s="20"/>
    </row>
    <row r="107" spans="1:17">
      <c r="A107" s="12" t="s">
        <v>22</v>
      </c>
      <c r="B107" s="13"/>
      <c r="C107" s="13"/>
      <c r="D107" s="13">
        <f>+B107-C107</f>
        <v>0</v>
      </c>
      <c r="E107" s="13"/>
      <c r="F107" s="13"/>
      <c r="G107" s="13">
        <f>+F107-E107</f>
        <v>0</v>
      </c>
      <c r="H107" s="23"/>
      <c r="I107" s="23"/>
      <c r="J107" s="23">
        <f t="shared" ref="J107" si="22">+H107-I107</f>
        <v>0</v>
      </c>
      <c r="K107" s="13"/>
      <c r="M107" s="13"/>
      <c r="N107" s="13"/>
      <c r="O107" s="22"/>
      <c r="P107" s="23"/>
      <c r="Q107" s="20"/>
    </row>
    <row r="108" spans="1:17" ht="30">
      <c r="A108" s="12" t="s">
        <v>59</v>
      </c>
      <c r="B108" s="13">
        <f t="shared" ref="B108:C108" si="23">B99</f>
        <v>-58826784</v>
      </c>
      <c r="C108" s="13">
        <f t="shared" si="23"/>
        <v>-70970767</v>
      </c>
      <c r="D108" s="21"/>
      <c r="E108" s="19"/>
      <c r="F108" s="19"/>
      <c r="G108" s="19"/>
      <c r="H108" s="23"/>
      <c r="I108" s="23"/>
      <c r="J108" s="23"/>
      <c r="K108" s="21"/>
      <c r="L108" s="21"/>
      <c r="M108" s="21"/>
      <c r="N108" s="21"/>
      <c r="O108" s="22"/>
      <c r="P108" s="23"/>
      <c r="Q108" s="20"/>
    </row>
    <row r="109" spans="1:17">
      <c r="A109" s="12" t="s">
        <v>20</v>
      </c>
      <c r="B109" s="25">
        <f t="shared" ref="B109:C109" si="24">+B106-B107+B108</f>
        <v>-58826784</v>
      </c>
      <c r="C109" s="25">
        <f t="shared" si="24"/>
        <v>-70970767</v>
      </c>
      <c r="D109" s="25">
        <f>B107-C107+G107+J107+K107+M107+O107+P107+Q107</f>
        <v>0</v>
      </c>
      <c r="E109" s="19"/>
      <c r="F109" s="19"/>
      <c r="G109" s="19"/>
      <c r="H109" s="23"/>
      <c r="I109" s="23"/>
      <c r="J109" s="23"/>
      <c r="K109" s="25"/>
      <c r="L109" s="21"/>
      <c r="M109" s="21"/>
      <c r="N109" s="21"/>
      <c r="O109" s="22"/>
      <c r="P109" s="20"/>
      <c r="Q109" s="20"/>
    </row>
    <row r="111" spans="1:17" ht="26.25">
      <c r="A111" s="105" t="s">
        <v>15</v>
      </c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</row>
    <row r="112" spans="1:17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106" t="s">
        <v>44</v>
      </c>
      <c r="L112" s="106"/>
      <c r="M112" s="106"/>
      <c r="N112" s="106"/>
      <c r="O112" s="106"/>
      <c r="P112" s="27"/>
      <c r="Q112" s="27"/>
    </row>
    <row r="113" spans="1:17" ht="60">
      <c r="A113" s="107" t="s">
        <v>45</v>
      </c>
      <c r="B113" s="109" t="s">
        <v>18</v>
      </c>
      <c r="C113" s="111" t="s">
        <v>19</v>
      </c>
      <c r="D113" s="113" t="s">
        <v>46</v>
      </c>
      <c r="E113" s="119" t="s">
        <v>47</v>
      </c>
      <c r="F113" s="119"/>
      <c r="G113" s="119"/>
      <c r="H113" s="115" t="s">
        <v>48</v>
      </c>
      <c r="I113" s="115"/>
      <c r="J113" s="115"/>
      <c r="K113" s="116" t="s">
        <v>49</v>
      </c>
      <c r="L113" s="117"/>
      <c r="M113" s="118" t="s">
        <v>50</v>
      </c>
      <c r="N113" s="118"/>
      <c r="O113" s="7" t="s">
        <v>51</v>
      </c>
      <c r="P113" s="120" t="s">
        <v>52</v>
      </c>
      <c r="Q113" s="121" t="s">
        <v>53</v>
      </c>
    </row>
    <row r="114" spans="1:17" ht="30">
      <c r="A114" s="108"/>
      <c r="B114" s="110"/>
      <c r="C114" s="112"/>
      <c r="D114" s="114"/>
      <c r="E114" s="31" t="s">
        <v>18</v>
      </c>
      <c r="F114" s="31" t="s">
        <v>19</v>
      </c>
      <c r="G114" s="31" t="s">
        <v>54</v>
      </c>
      <c r="H114" s="28" t="s">
        <v>18</v>
      </c>
      <c r="I114" s="28" t="s">
        <v>19</v>
      </c>
      <c r="J114" s="28" t="s">
        <v>55</v>
      </c>
      <c r="K114" s="10" t="s">
        <v>56</v>
      </c>
      <c r="L114" s="10" t="s">
        <v>57</v>
      </c>
      <c r="M114" s="10" t="s">
        <v>56</v>
      </c>
      <c r="N114" s="10"/>
      <c r="O114" s="11"/>
      <c r="P114" s="118"/>
      <c r="Q114" s="122"/>
    </row>
    <row r="115" spans="1:17" ht="30">
      <c r="A115" s="12" t="s">
        <v>58</v>
      </c>
      <c r="B115" s="13"/>
      <c r="C115" s="13"/>
      <c r="D115" s="13">
        <f>+B115-C115</f>
        <v>0</v>
      </c>
      <c r="E115" s="14"/>
      <c r="F115" s="14"/>
      <c r="G115" s="14"/>
      <c r="H115" s="15"/>
      <c r="I115" s="15"/>
      <c r="J115" s="15"/>
      <c r="K115" s="13"/>
      <c r="L115" s="12"/>
      <c r="M115" s="12"/>
      <c r="N115" s="12"/>
      <c r="O115" s="16"/>
      <c r="P115" s="17"/>
      <c r="Q115" s="17"/>
    </row>
    <row r="116" spans="1:17">
      <c r="A116" s="12" t="s">
        <v>21</v>
      </c>
      <c r="B116" s="13"/>
      <c r="C116" s="13"/>
      <c r="D116" s="13">
        <f>+B116-C116</f>
        <v>0</v>
      </c>
      <c r="E116" s="19"/>
      <c r="F116" s="19"/>
      <c r="G116" s="19"/>
      <c r="H116" s="20"/>
      <c r="I116" s="20"/>
      <c r="J116" s="20"/>
      <c r="K116" s="13"/>
      <c r="L116" s="21"/>
      <c r="M116" s="21"/>
      <c r="N116" s="21"/>
      <c r="O116" s="22"/>
      <c r="P116" s="20"/>
      <c r="Q116" s="20"/>
    </row>
    <row r="117" spans="1:17">
      <c r="A117" s="12" t="s">
        <v>22</v>
      </c>
      <c r="B117" s="13"/>
      <c r="C117" s="13"/>
      <c r="D117" s="13">
        <f>+B117-C117</f>
        <v>0</v>
      </c>
      <c r="E117" s="13"/>
      <c r="F117" s="13"/>
      <c r="G117" s="13">
        <f>+F117-E117</f>
        <v>0</v>
      </c>
      <c r="H117" s="23"/>
      <c r="I117" s="23"/>
      <c r="J117" s="23">
        <f t="shared" ref="J117" si="25">+H117-I117</f>
        <v>0</v>
      </c>
      <c r="K117" s="13"/>
      <c r="M117" s="13"/>
      <c r="N117" s="13"/>
      <c r="O117" s="22"/>
      <c r="P117" s="23"/>
      <c r="Q117" s="20"/>
    </row>
    <row r="118" spans="1:17" ht="30">
      <c r="A118" s="12" t="s">
        <v>59</v>
      </c>
      <c r="B118" s="13">
        <f t="shared" ref="B118:C118" si="26">B109</f>
        <v>-58826784</v>
      </c>
      <c r="C118" s="13">
        <f t="shared" si="26"/>
        <v>-70970767</v>
      </c>
      <c r="D118" s="21"/>
      <c r="E118" s="19"/>
      <c r="F118" s="19"/>
      <c r="G118" s="19"/>
      <c r="H118" s="23"/>
      <c r="I118" s="23"/>
      <c r="J118" s="23"/>
      <c r="K118" s="21"/>
      <c r="L118" s="21"/>
      <c r="M118" s="21"/>
      <c r="N118" s="21"/>
      <c r="O118" s="22"/>
      <c r="P118" s="23"/>
      <c r="Q118" s="20"/>
    </row>
    <row r="119" spans="1:17">
      <c r="A119" s="12" t="s">
        <v>20</v>
      </c>
      <c r="B119" s="25">
        <f t="shared" ref="B119:C119" si="27">+B116-B117+B118</f>
        <v>-58826784</v>
      </c>
      <c r="C119" s="25">
        <f t="shared" si="27"/>
        <v>-70970767</v>
      </c>
      <c r="D119" s="25">
        <f>B117-C117+G117+J117+K117+M117+O117+P117+Q117</f>
        <v>0</v>
      </c>
      <c r="E119" s="19"/>
      <c r="F119" s="19"/>
      <c r="G119" s="19"/>
      <c r="H119" s="23"/>
      <c r="I119" s="23"/>
      <c r="J119" s="23"/>
      <c r="K119" s="25"/>
      <c r="L119" s="21"/>
      <c r="M119" s="21"/>
      <c r="N119" s="21"/>
      <c r="O119" s="22"/>
      <c r="P119" s="20"/>
      <c r="Q119" s="20"/>
    </row>
  </sheetData>
  <mergeCells count="144">
    <mergeCell ref="K113:L113"/>
    <mergeCell ref="M113:N113"/>
    <mergeCell ref="P113:P114"/>
    <mergeCell ref="Q113:Q114"/>
    <mergeCell ref="A113:A114"/>
    <mergeCell ref="B113:B114"/>
    <mergeCell ref="C113:C114"/>
    <mergeCell ref="D113:D114"/>
    <mergeCell ref="H113:J113"/>
    <mergeCell ref="E113:G113"/>
    <mergeCell ref="K103:L103"/>
    <mergeCell ref="M103:N103"/>
    <mergeCell ref="P103:P104"/>
    <mergeCell ref="Q103:Q104"/>
    <mergeCell ref="A111:Q111"/>
    <mergeCell ref="K112:O112"/>
    <mergeCell ref="A103:A104"/>
    <mergeCell ref="B103:B104"/>
    <mergeCell ref="C103:C104"/>
    <mergeCell ref="D103:D104"/>
    <mergeCell ref="H103:J103"/>
    <mergeCell ref="E103:G103"/>
    <mergeCell ref="K93:L93"/>
    <mergeCell ref="M93:N93"/>
    <mergeCell ref="P93:P94"/>
    <mergeCell ref="Q93:Q94"/>
    <mergeCell ref="A101:Q101"/>
    <mergeCell ref="K102:O102"/>
    <mergeCell ref="A93:A94"/>
    <mergeCell ref="B93:B94"/>
    <mergeCell ref="C93:C94"/>
    <mergeCell ref="D93:D94"/>
    <mergeCell ref="H93:J93"/>
    <mergeCell ref="E93:G93"/>
    <mergeCell ref="K83:L83"/>
    <mergeCell ref="M83:N83"/>
    <mergeCell ref="P83:P84"/>
    <mergeCell ref="Q83:Q84"/>
    <mergeCell ref="A91:Q91"/>
    <mergeCell ref="K92:O92"/>
    <mergeCell ref="A83:A84"/>
    <mergeCell ref="B83:B84"/>
    <mergeCell ref="C83:C84"/>
    <mergeCell ref="D83:D84"/>
    <mergeCell ref="H83:J83"/>
    <mergeCell ref="E83:G83"/>
    <mergeCell ref="K73:L73"/>
    <mergeCell ref="M73:N73"/>
    <mergeCell ref="P73:P74"/>
    <mergeCell ref="Q73:Q74"/>
    <mergeCell ref="A81:Q81"/>
    <mergeCell ref="K82:O82"/>
    <mergeCell ref="A73:A74"/>
    <mergeCell ref="B73:B74"/>
    <mergeCell ref="C73:C74"/>
    <mergeCell ref="D73:D74"/>
    <mergeCell ref="H73:J73"/>
    <mergeCell ref="E73:G73"/>
    <mergeCell ref="K63:L63"/>
    <mergeCell ref="M63:N63"/>
    <mergeCell ref="P63:P64"/>
    <mergeCell ref="Q63:Q64"/>
    <mergeCell ref="A71:Q71"/>
    <mergeCell ref="K72:O72"/>
    <mergeCell ref="A63:A64"/>
    <mergeCell ref="B63:B64"/>
    <mergeCell ref="C63:C64"/>
    <mergeCell ref="D63:D64"/>
    <mergeCell ref="H63:J63"/>
    <mergeCell ref="E63:G63"/>
    <mergeCell ref="K53:L53"/>
    <mergeCell ref="M53:N53"/>
    <mergeCell ref="P53:P54"/>
    <mergeCell ref="Q53:Q54"/>
    <mergeCell ref="A61:Q61"/>
    <mergeCell ref="K62:O62"/>
    <mergeCell ref="A53:A54"/>
    <mergeCell ref="B53:B54"/>
    <mergeCell ref="C53:C54"/>
    <mergeCell ref="D53:D54"/>
    <mergeCell ref="H53:J53"/>
    <mergeCell ref="E53:G53"/>
    <mergeCell ref="K43:L43"/>
    <mergeCell ref="M43:N43"/>
    <mergeCell ref="P43:P44"/>
    <mergeCell ref="Q43:Q44"/>
    <mergeCell ref="A51:Q51"/>
    <mergeCell ref="K52:O52"/>
    <mergeCell ref="A43:A44"/>
    <mergeCell ref="B43:B44"/>
    <mergeCell ref="C43:C44"/>
    <mergeCell ref="D43:D44"/>
    <mergeCell ref="H43:J43"/>
    <mergeCell ref="E43:G43"/>
    <mergeCell ref="K33:L33"/>
    <mergeCell ref="M33:N33"/>
    <mergeCell ref="P33:P34"/>
    <mergeCell ref="Q33:Q34"/>
    <mergeCell ref="A41:Q41"/>
    <mergeCell ref="K42:O42"/>
    <mergeCell ref="A33:A34"/>
    <mergeCell ref="B33:B34"/>
    <mergeCell ref="C33:C34"/>
    <mergeCell ref="D33:D34"/>
    <mergeCell ref="H33:J33"/>
    <mergeCell ref="E33:G33"/>
    <mergeCell ref="K23:L23"/>
    <mergeCell ref="M23:N23"/>
    <mergeCell ref="P23:P24"/>
    <mergeCell ref="Q23:Q24"/>
    <mergeCell ref="A31:Q31"/>
    <mergeCell ref="K32:O32"/>
    <mergeCell ref="A23:A24"/>
    <mergeCell ref="B23:B24"/>
    <mergeCell ref="C23:C24"/>
    <mergeCell ref="D23:D24"/>
    <mergeCell ref="H23:J23"/>
    <mergeCell ref="E23:G23"/>
    <mergeCell ref="K13:L13"/>
    <mergeCell ref="M13:N13"/>
    <mergeCell ref="P13:P14"/>
    <mergeCell ref="Q13:Q14"/>
    <mergeCell ref="A21:Q21"/>
    <mergeCell ref="K22:O22"/>
    <mergeCell ref="P3:P4"/>
    <mergeCell ref="Q3:Q4"/>
    <mergeCell ref="A11:Q11"/>
    <mergeCell ref="K12:O12"/>
    <mergeCell ref="A13:A14"/>
    <mergeCell ref="B13:B14"/>
    <mergeCell ref="C13:C14"/>
    <mergeCell ref="D13:D14"/>
    <mergeCell ref="H13:J13"/>
    <mergeCell ref="E13:G13"/>
    <mergeCell ref="A1:Q1"/>
    <mergeCell ref="K2:O2"/>
    <mergeCell ref="A3:A4"/>
    <mergeCell ref="B3:B4"/>
    <mergeCell ref="C3:C4"/>
    <mergeCell ref="D3:D4"/>
    <mergeCell ref="H3:J3"/>
    <mergeCell ref="K3:L3"/>
    <mergeCell ref="M3:N3"/>
    <mergeCell ref="E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1F286-FFF5-4442-B13B-D3CDB724E49D}">
  <sheetPr codeName="Hoja5"/>
  <dimension ref="A1:Q119"/>
  <sheetViews>
    <sheetView zoomScale="70" zoomScaleNormal="70" workbookViewId="0">
      <selection activeCell="B17" sqref="B17:C17"/>
    </sheetView>
  </sheetViews>
  <sheetFormatPr defaultColWidth="9.140625" defaultRowHeight="15"/>
  <cols>
    <col min="1" max="1" width="13.85546875" style="6" bestFit="1" customWidth="1"/>
    <col min="2" max="2" width="15.28515625" style="6" customWidth="1"/>
    <col min="3" max="3" width="15.5703125" style="6" customWidth="1"/>
    <col min="4" max="4" width="18.28515625" style="6" customWidth="1"/>
    <col min="5" max="5" width="12" style="6" customWidth="1"/>
    <col min="6" max="6" width="9.140625" style="6" customWidth="1"/>
    <col min="7" max="7" width="13.42578125" style="6" bestFit="1" customWidth="1"/>
    <col min="8" max="8" width="12.7109375" style="6" customWidth="1"/>
    <col min="9" max="9" width="13" style="6" customWidth="1"/>
    <col min="10" max="10" width="12.42578125" style="6" customWidth="1"/>
    <col min="11" max="11" width="9.140625" style="6" bestFit="1" customWidth="1"/>
    <col min="12" max="12" width="11.28515625" style="6" bestFit="1" customWidth="1"/>
    <col min="13" max="13" width="11" style="6" customWidth="1"/>
    <col min="14" max="14" width="15.140625" style="6" customWidth="1"/>
    <col min="15" max="15" width="20.5703125" style="6" bestFit="1" customWidth="1"/>
    <col min="16" max="16" width="18" style="6" bestFit="1" customWidth="1"/>
    <col min="17" max="17" width="16.140625" style="6" customWidth="1"/>
    <col min="18" max="16384" width="9.140625" style="6"/>
  </cols>
  <sheetData>
    <row r="1" spans="1:17" ht="26.25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7" ht="1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106" t="s">
        <v>44</v>
      </c>
      <c r="L2" s="106"/>
      <c r="M2" s="106"/>
      <c r="N2" s="106"/>
      <c r="O2" s="106"/>
      <c r="P2" s="27"/>
      <c r="Q2" s="27"/>
    </row>
    <row r="3" spans="1:17" s="26" customFormat="1" ht="45" customHeight="1">
      <c r="A3" s="107" t="s">
        <v>45</v>
      </c>
      <c r="B3" s="109" t="s">
        <v>18</v>
      </c>
      <c r="C3" s="111" t="s">
        <v>19</v>
      </c>
      <c r="D3" s="113" t="s">
        <v>46</v>
      </c>
      <c r="E3" s="119" t="s">
        <v>47</v>
      </c>
      <c r="F3" s="119"/>
      <c r="G3" s="119"/>
      <c r="H3" s="115" t="s">
        <v>48</v>
      </c>
      <c r="I3" s="115"/>
      <c r="J3" s="115"/>
      <c r="K3" s="116" t="s">
        <v>49</v>
      </c>
      <c r="L3" s="117"/>
      <c r="M3" s="118" t="s">
        <v>50</v>
      </c>
      <c r="N3" s="118"/>
      <c r="O3" s="7" t="s">
        <v>51</v>
      </c>
      <c r="P3" s="120" t="s">
        <v>52</v>
      </c>
      <c r="Q3" s="121" t="s">
        <v>53</v>
      </c>
    </row>
    <row r="4" spans="1:17" s="26" customFormat="1" ht="30">
      <c r="A4" s="108"/>
      <c r="B4" s="110"/>
      <c r="C4" s="112"/>
      <c r="D4" s="114"/>
      <c r="E4" s="31" t="s">
        <v>18</v>
      </c>
      <c r="F4" s="31" t="s">
        <v>19</v>
      </c>
      <c r="G4" s="31" t="s">
        <v>54</v>
      </c>
      <c r="H4" s="28" t="s">
        <v>18</v>
      </c>
      <c r="I4" s="28" t="s">
        <v>19</v>
      </c>
      <c r="J4" s="28" t="s">
        <v>55</v>
      </c>
      <c r="K4" s="10" t="s">
        <v>56</v>
      </c>
      <c r="L4" s="10" t="s">
        <v>57</v>
      </c>
      <c r="M4" s="10" t="s">
        <v>56</v>
      </c>
      <c r="N4" s="10"/>
      <c r="O4" s="11"/>
      <c r="P4" s="118"/>
      <c r="Q4" s="122"/>
    </row>
    <row r="5" spans="1:17" s="26" customFormat="1" ht="30">
      <c r="A5" s="12" t="s">
        <v>58</v>
      </c>
      <c r="B5" s="13">
        <v>1770787250</v>
      </c>
      <c r="C5" s="13"/>
      <c r="D5" s="13">
        <f>+B5-C5</f>
        <v>1770787250</v>
      </c>
      <c r="E5" s="37"/>
      <c r="F5" s="37"/>
      <c r="G5" s="37"/>
      <c r="H5" s="25"/>
      <c r="I5" s="25"/>
      <c r="J5" s="25"/>
      <c r="K5" s="13"/>
      <c r="L5" s="12"/>
      <c r="M5" s="12"/>
      <c r="N5" s="12"/>
      <c r="O5" s="12"/>
      <c r="P5" s="12"/>
      <c r="Q5" s="12"/>
    </row>
    <row r="6" spans="1:17">
      <c r="A6" s="12" t="s">
        <v>21</v>
      </c>
      <c r="B6" s="13">
        <f>1858546757-B5</f>
        <v>87759507</v>
      </c>
      <c r="C6" s="13">
        <v>87759507</v>
      </c>
      <c r="D6" s="13">
        <f>+B6-C6</f>
        <v>0</v>
      </c>
      <c r="E6" s="38"/>
      <c r="F6" s="38"/>
      <c r="G6" s="38"/>
      <c r="H6" s="21"/>
      <c r="I6" s="21"/>
      <c r="J6" s="21"/>
      <c r="K6" s="13"/>
      <c r="L6" s="21"/>
      <c r="M6" s="21"/>
      <c r="N6" s="21"/>
      <c r="O6" s="21"/>
      <c r="P6" s="21"/>
      <c r="Q6" s="21"/>
    </row>
    <row r="7" spans="1:17" ht="30">
      <c r="A7" s="12" t="s">
        <v>22</v>
      </c>
      <c r="B7" s="13">
        <v>43061432</v>
      </c>
      <c r="C7" s="13">
        <v>40926261</v>
      </c>
      <c r="D7" s="13">
        <f>+B7-C7</f>
        <v>2135171</v>
      </c>
      <c r="E7" s="13"/>
      <c r="F7" s="13">
        <v>51025</v>
      </c>
      <c r="G7" s="13">
        <f>+F7-E7</f>
        <v>51025</v>
      </c>
      <c r="H7" s="13">
        <v>3399821</v>
      </c>
      <c r="I7" s="13">
        <v>2208713</v>
      </c>
      <c r="J7" s="13">
        <f>+I7-H7</f>
        <v>-1191108</v>
      </c>
      <c r="K7" s="13"/>
      <c r="M7" s="13">
        <v>995088</v>
      </c>
      <c r="N7" s="13" t="s">
        <v>61</v>
      </c>
      <c r="O7" s="21"/>
      <c r="P7" s="13"/>
      <c r="Q7" s="21"/>
    </row>
    <row r="8" spans="1:17">
      <c r="A8" s="12"/>
      <c r="B8" s="21"/>
      <c r="C8" s="21"/>
      <c r="D8" s="21"/>
      <c r="E8" s="38"/>
      <c r="F8" s="38"/>
      <c r="G8" s="38"/>
      <c r="H8" s="13"/>
      <c r="I8" s="13"/>
      <c r="J8" s="13"/>
      <c r="K8" s="21"/>
      <c r="L8" s="21"/>
      <c r="M8" s="21"/>
      <c r="N8" s="21"/>
      <c r="O8" s="21"/>
      <c r="P8" s="13"/>
      <c r="Q8" s="21"/>
    </row>
    <row r="9" spans="1:17">
      <c r="A9" s="12" t="s">
        <v>20</v>
      </c>
      <c r="B9" s="25">
        <f>+B6-B7</f>
        <v>44698075</v>
      </c>
      <c r="C9" s="25">
        <f t="shared" ref="C9" si="0">+C6-C7</f>
        <v>46833246</v>
      </c>
      <c r="D9" s="29">
        <f>+D7+G7+J7-M7</f>
        <v>0</v>
      </c>
      <c r="E9" s="38"/>
      <c r="F9" s="38"/>
      <c r="G9" s="38"/>
      <c r="H9" s="13"/>
      <c r="I9" s="13"/>
      <c r="J9" s="13"/>
      <c r="K9" s="25"/>
      <c r="L9" s="21"/>
      <c r="M9" s="21"/>
      <c r="N9" s="21"/>
      <c r="O9" s="21"/>
      <c r="P9" s="21"/>
      <c r="Q9" s="21"/>
    </row>
    <row r="10" spans="1:17">
      <c r="A10" s="26"/>
    </row>
    <row r="11" spans="1:17" ht="26.25">
      <c r="A11" s="105" t="s">
        <v>5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</row>
    <row r="12" spans="1:17" ht="1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106" t="s">
        <v>44</v>
      </c>
      <c r="L12" s="106"/>
      <c r="M12" s="106"/>
      <c r="N12" s="106"/>
      <c r="O12" s="106"/>
      <c r="P12" s="27"/>
      <c r="Q12" s="27"/>
    </row>
    <row r="13" spans="1:17" s="26" customFormat="1" ht="45" customHeight="1">
      <c r="A13" s="107" t="s">
        <v>45</v>
      </c>
      <c r="B13" s="109" t="s">
        <v>18</v>
      </c>
      <c r="C13" s="111" t="s">
        <v>19</v>
      </c>
      <c r="D13" s="113" t="s">
        <v>46</v>
      </c>
      <c r="E13" s="119" t="s">
        <v>47</v>
      </c>
      <c r="F13" s="119"/>
      <c r="G13" s="119"/>
      <c r="H13" s="115" t="s">
        <v>48</v>
      </c>
      <c r="I13" s="115"/>
      <c r="J13" s="115"/>
      <c r="K13" s="116" t="s">
        <v>49</v>
      </c>
      <c r="L13" s="117"/>
      <c r="M13" s="118" t="s">
        <v>50</v>
      </c>
      <c r="N13" s="118"/>
      <c r="O13" s="7" t="s">
        <v>51</v>
      </c>
      <c r="P13" s="120" t="s">
        <v>52</v>
      </c>
      <c r="Q13" s="121" t="s">
        <v>53</v>
      </c>
    </row>
    <row r="14" spans="1:17" s="26" customFormat="1" ht="30">
      <c r="A14" s="108"/>
      <c r="B14" s="110"/>
      <c r="C14" s="112"/>
      <c r="D14" s="114"/>
      <c r="E14" s="31" t="s">
        <v>18</v>
      </c>
      <c r="F14" s="31" t="s">
        <v>19</v>
      </c>
      <c r="G14" s="31" t="s">
        <v>54</v>
      </c>
      <c r="H14" s="28" t="s">
        <v>18</v>
      </c>
      <c r="I14" s="28" t="s">
        <v>19</v>
      </c>
      <c r="J14" s="28" t="s">
        <v>55</v>
      </c>
      <c r="K14" s="10" t="s">
        <v>56</v>
      </c>
      <c r="L14" s="10" t="s">
        <v>57</v>
      </c>
      <c r="M14" s="10" t="s">
        <v>56</v>
      </c>
      <c r="N14" s="10"/>
      <c r="O14" s="11"/>
      <c r="P14" s="118"/>
      <c r="Q14" s="122"/>
    </row>
    <row r="15" spans="1:17" s="26" customFormat="1" ht="30">
      <c r="A15" s="12" t="s">
        <v>58</v>
      </c>
      <c r="B15" s="13"/>
      <c r="C15" s="13"/>
      <c r="D15" s="13">
        <f>+B15-C15</f>
        <v>0</v>
      </c>
      <c r="E15" s="37"/>
      <c r="F15" s="37"/>
      <c r="G15" s="37"/>
      <c r="H15" s="25"/>
      <c r="I15" s="25"/>
      <c r="J15" s="25"/>
      <c r="K15" s="13"/>
      <c r="L15" s="12"/>
      <c r="M15" s="12"/>
      <c r="N15" s="12"/>
      <c r="O15" s="12"/>
      <c r="P15" s="12"/>
      <c r="Q15" s="12"/>
    </row>
    <row r="16" spans="1:17">
      <c r="A16" s="12" t="s">
        <v>21</v>
      </c>
      <c r="B16" s="13">
        <v>145293450</v>
      </c>
      <c r="C16" s="13">
        <v>845186636</v>
      </c>
      <c r="D16" s="13">
        <f>+B16-C16</f>
        <v>-699893186</v>
      </c>
      <c r="E16" s="38"/>
      <c r="F16" s="38"/>
      <c r="G16" s="38"/>
      <c r="H16" s="21"/>
      <c r="I16" s="21"/>
      <c r="J16" s="21"/>
      <c r="K16" s="13"/>
      <c r="L16" s="21"/>
      <c r="M16" s="21"/>
      <c r="N16" s="21"/>
      <c r="O16" s="21"/>
      <c r="P16" s="21"/>
      <c r="Q16" s="21"/>
    </row>
    <row r="17" spans="1:17" ht="30">
      <c r="A17" s="12" t="s">
        <v>22</v>
      </c>
      <c r="B17" s="13">
        <v>112373082</v>
      </c>
      <c r="C17" s="13">
        <v>785156559</v>
      </c>
      <c r="D17" s="13">
        <f>+B17-C17</f>
        <v>-672783477</v>
      </c>
      <c r="E17" s="13">
        <v>25000000</v>
      </c>
      <c r="F17" s="13"/>
      <c r="G17" s="13">
        <f>+F17-E17</f>
        <v>-25000000</v>
      </c>
      <c r="H17" s="13">
        <v>5759165</v>
      </c>
      <c r="I17" s="13">
        <v>4311567</v>
      </c>
      <c r="J17" s="13">
        <f>+I17-H17</f>
        <v>-1447598</v>
      </c>
      <c r="K17" s="13"/>
      <c r="M17" s="13">
        <v>662111</v>
      </c>
      <c r="N17" s="13" t="s">
        <v>62</v>
      </c>
      <c r="O17" s="21"/>
      <c r="P17" s="13">
        <v>699893186</v>
      </c>
      <c r="Q17" s="21"/>
    </row>
    <row r="18" spans="1:17" ht="30">
      <c r="A18" s="12" t="s">
        <v>59</v>
      </c>
      <c r="B18" s="13">
        <f>B9</f>
        <v>44698075</v>
      </c>
      <c r="C18" s="13">
        <f>C9</f>
        <v>46833246</v>
      </c>
      <c r="D18" s="21"/>
      <c r="E18" s="38"/>
      <c r="F18" s="38"/>
      <c r="G18" s="38"/>
      <c r="H18" s="13"/>
      <c r="I18" s="13"/>
      <c r="J18" s="13"/>
      <c r="K18" s="21"/>
      <c r="L18" s="21"/>
      <c r="M18" s="21"/>
      <c r="N18" s="21"/>
      <c r="O18" s="21"/>
      <c r="P18" s="13"/>
      <c r="Q18" s="21"/>
    </row>
    <row r="19" spans="1:17">
      <c r="A19" s="12" t="s">
        <v>20</v>
      </c>
      <c r="B19" s="25">
        <f>+B16-B17+B18</f>
        <v>77618443</v>
      </c>
      <c r="C19" s="25">
        <f>+C16-C17+C18</f>
        <v>106863323</v>
      </c>
      <c r="D19" s="29">
        <f>+D17+G17+J17+K17-M17+O17+P17+Q17</f>
        <v>0</v>
      </c>
      <c r="E19" s="38"/>
      <c r="F19" s="38"/>
      <c r="G19" s="38"/>
      <c r="H19" s="13"/>
      <c r="I19" s="13"/>
      <c r="J19" s="13"/>
      <c r="K19" s="25"/>
      <c r="L19" s="21"/>
      <c r="M19" s="21"/>
      <c r="N19" s="21"/>
      <c r="O19" s="21"/>
      <c r="P19" s="21"/>
      <c r="Q19" s="21"/>
    </row>
    <row r="21" spans="1:17" ht="26.25">
      <c r="A21" s="105" t="s">
        <v>6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</row>
    <row r="22" spans="1:17" ht="1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106" t="s">
        <v>44</v>
      </c>
      <c r="L22" s="106"/>
      <c r="M22" s="106"/>
      <c r="N22" s="106"/>
      <c r="O22" s="106"/>
      <c r="P22" s="27"/>
      <c r="Q22" s="27"/>
    </row>
    <row r="23" spans="1:17" s="26" customFormat="1" ht="45" customHeight="1">
      <c r="A23" s="107" t="s">
        <v>45</v>
      </c>
      <c r="B23" s="109" t="s">
        <v>18</v>
      </c>
      <c r="C23" s="111" t="s">
        <v>19</v>
      </c>
      <c r="D23" s="113" t="s">
        <v>46</v>
      </c>
      <c r="E23" s="119" t="s">
        <v>47</v>
      </c>
      <c r="F23" s="119"/>
      <c r="G23" s="119"/>
      <c r="H23" s="115" t="s">
        <v>48</v>
      </c>
      <c r="I23" s="115"/>
      <c r="J23" s="115"/>
      <c r="K23" s="116" t="s">
        <v>49</v>
      </c>
      <c r="L23" s="117"/>
      <c r="M23" s="118" t="s">
        <v>50</v>
      </c>
      <c r="N23" s="118"/>
      <c r="O23" s="7" t="s">
        <v>51</v>
      </c>
      <c r="P23" s="120" t="s">
        <v>52</v>
      </c>
      <c r="Q23" s="121" t="s">
        <v>53</v>
      </c>
    </row>
    <row r="24" spans="1:17" s="26" customFormat="1" ht="30">
      <c r="A24" s="108"/>
      <c r="B24" s="110"/>
      <c r="C24" s="112"/>
      <c r="D24" s="114"/>
      <c r="E24" s="31" t="s">
        <v>18</v>
      </c>
      <c r="F24" s="31" t="s">
        <v>19</v>
      </c>
      <c r="G24" s="31" t="s">
        <v>54</v>
      </c>
      <c r="H24" s="28" t="s">
        <v>18</v>
      </c>
      <c r="I24" s="28" t="s">
        <v>19</v>
      </c>
      <c r="J24" s="28" t="s">
        <v>55</v>
      </c>
      <c r="K24" s="10" t="s">
        <v>56</v>
      </c>
      <c r="L24" s="10" t="s">
        <v>57</v>
      </c>
      <c r="M24" s="10" t="s">
        <v>56</v>
      </c>
      <c r="N24" s="10"/>
      <c r="O24" s="11"/>
      <c r="P24" s="118"/>
      <c r="Q24" s="122"/>
    </row>
    <row r="25" spans="1:17" s="26" customFormat="1" ht="30">
      <c r="A25" s="12" t="s">
        <v>58</v>
      </c>
      <c r="B25" s="13"/>
      <c r="C25" s="13"/>
      <c r="D25" s="13">
        <f>+B25-C25</f>
        <v>0</v>
      </c>
      <c r="E25" s="37"/>
      <c r="F25" s="37"/>
      <c r="G25" s="37"/>
      <c r="H25" s="25"/>
      <c r="I25" s="25"/>
      <c r="J25" s="25"/>
      <c r="K25" s="13"/>
      <c r="L25" s="12"/>
      <c r="M25" s="12"/>
      <c r="N25" s="12"/>
      <c r="O25" s="12"/>
      <c r="P25" s="12"/>
      <c r="Q25" s="12"/>
    </row>
    <row r="26" spans="1:17">
      <c r="A26" s="12" t="s">
        <v>21</v>
      </c>
      <c r="B26" s="13"/>
      <c r="C26" s="13"/>
      <c r="D26" s="13">
        <f>+B26-C26</f>
        <v>0</v>
      </c>
      <c r="E26" s="38"/>
      <c r="F26" s="38"/>
      <c r="G26" s="38"/>
      <c r="H26" s="21"/>
      <c r="I26" s="21"/>
      <c r="J26" s="21"/>
      <c r="K26" s="13"/>
      <c r="L26" s="21"/>
      <c r="M26" s="21"/>
      <c r="N26" s="21"/>
      <c r="O26" s="21"/>
      <c r="P26" s="21"/>
      <c r="Q26" s="21"/>
    </row>
    <row r="27" spans="1:17">
      <c r="A27" s="12" t="s">
        <v>22</v>
      </c>
      <c r="B27" s="13"/>
      <c r="C27" s="13"/>
      <c r="D27" s="13">
        <f>+B27-C27</f>
        <v>0</v>
      </c>
      <c r="E27" s="13"/>
      <c r="F27" s="13"/>
      <c r="G27" s="13">
        <f>+F27-E27</f>
        <v>0</v>
      </c>
      <c r="H27" s="13"/>
      <c r="I27" s="13"/>
      <c r="J27" s="13">
        <f>+H27-I27</f>
        <v>0</v>
      </c>
      <c r="K27" s="13"/>
      <c r="M27" s="13"/>
      <c r="N27" s="13"/>
      <c r="O27" s="21"/>
      <c r="P27" s="13"/>
      <c r="Q27" s="21"/>
    </row>
    <row r="28" spans="1:17" ht="30">
      <c r="A28" s="12" t="s">
        <v>59</v>
      </c>
      <c r="B28" s="13">
        <f>B19</f>
        <v>77618443</v>
      </c>
      <c r="C28" s="13">
        <f>C19</f>
        <v>106863323</v>
      </c>
      <c r="D28" s="21"/>
      <c r="E28" s="38"/>
      <c r="F28" s="38"/>
      <c r="G28" s="38"/>
      <c r="H28" s="13"/>
      <c r="I28" s="13"/>
      <c r="J28" s="13"/>
      <c r="K28" s="21"/>
      <c r="L28" s="21"/>
      <c r="M28" s="21"/>
      <c r="N28" s="21"/>
      <c r="O28" s="21"/>
      <c r="P28" s="13"/>
      <c r="Q28" s="21"/>
    </row>
    <row r="29" spans="1:17">
      <c r="A29" s="12" t="s">
        <v>20</v>
      </c>
      <c r="B29" s="25">
        <f>+B26-B27+B28</f>
        <v>77618443</v>
      </c>
      <c r="C29" s="25">
        <f>+C26-C27+C28</f>
        <v>106863323</v>
      </c>
      <c r="D29" s="29">
        <f>+D27+G27+J27-M27</f>
        <v>0</v>
      </c>
      <c r="E29" s="38"/>
      <c r="F29" s="38"/>
      <c r="G29" s="38"/>
      <c r="H29" s="13"/>
      <c r="I29" s="13"/>
      <c r="J29" s="13"/>
      <c r="K29" s="25"/>
      <c r="L29" s="21"/>
      <c r="M29" s="21"/>
      <c r="N29" s="21"/>
      <c r="O29" s="21"/>
      <c r="P29" s="21"/>
      <c r="Q29" s="21"/>
    </row>
    <row r="31" spans="1:17" ht="26.25">
      <c r="A31" s="105" t="s">
        <v>7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</row>
    <row r="32" spans="1:17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106" t="s">
        <v>44</v>
      </c>
      <c r="L32" s="106"/>
      <c r="M32" s="106"/>
      <c r="N32" s="106"/>
      <c r="O32" s="106"/>
      <c r="P32" s="27"/>
      <c r="Q32" s="27"/>
    </row>
    <row r="33" spans="1:17" ht="45">
      <c r="A33" s="107" t="s">
        <v>45</v>
      </c>
      <c r="B33" s="109" t="s">
        <v>18</v>
      </c>
      <c r="C33" s="111" t="s">
        <v>19</v>
      </c>
      <c r="D33" s="113" t="s">
        <v>46</v>
      </c>
      <c r="E33" s="119" t="s">
        <v>47</v>
      </c>
      <c r="F33" s="119"/>
      <c r="G33" s="119"/>
      <c r="H33" s="115" t="s">
        <v>48</v>
      </c>
      <c r="I33" s="115"/>
      <c r="J33" s="115"/>
      <c r="K33" s="116" t="s">
        <v>49</v>
      </c>
      <c r="L33" s="117"/>
      <c r="M33" s="118" t="s">
        <v>50</v>
      </c>
      <c r="N33" s="118"/>
      <c r="O33" s="7" t="s">
        <v>51</v>
      </c>
      <c r="P33" s="120" t="s">
        <v>52</v>
      </c>
      <c r="Q33" s="121" t="s">
        <v>53</v>
      </c>
    </row>
    <row r="34" spans="1:17" ht="30">
      <c r="A34" s="108"/>
      <c r="B34" s="110"/>
      <c r="C34" s="112"/>
      <c r="D34" s="114"/>
      <c r="E34" s="31" t="s">
        <v>18</v>
      </c>
      <c r="F34" s="31" t="s">
        <v>19</v>
      </c>
      <c r="G34" s="31" t="s">
        <v>54</v>
      </c>
      <c r="H34" s="28" t="s">
        <v>18</v>
      </c>
      <c r="I34" s="28" t="s">
        <v>19</v>
      </c>
      <c r="J34" s="28" t="s">
        <v>55</v>
      </c>
      <c r="K34" s="10" t="s">
        <v>56</v>
      </c>
      <c r="L34" s="10" t="s">
        <v>57</v>
      </c>
      <c r="M34" s="10" t="s">
        <v>56</v>
      </c>
      <c r="N34" s="10"/>
      <c r="O34" s="11"/>
      <c r="P34" s="118"/>
      <c r="Q34" s="122"/>
    </row>
    <row r="35" spans="1:17" ht="30">
      <c r="A35" s="12" t="s">
        <v>58</v>
      </c>
      <c r="B35" s="13"/>
      <c r="C35" s="13"/>
      <c r="D35" s="13">
        <f>+B35-C35</f>
        <v>0</v>
      </c>
      <c r="E35" s="37"/>
      <c r="F35" s="37"/>
      <c r="G35" s="37"/>
      <c r="H35" s="25"/>
      <c r="I35" s="25"/>
      <c r="J35" s="25"/>
      <c r="K35" s="13"/>
      <c r="L35" s="12"/>
      <c r="M35" s="12"/>
      <c r="N35" s="12"/>
      <c r="O35" s="12"/>
      <c r="P35" s="12"/>
      <c r="Q35" s="12"/>
    </row>
    <row r="36" spans="1:17">
      <c r="A36" s="12" t="s">
        <v>21</v>
      </c>
      <c r="B36" s="13"/>
      <c r="C36" s="13"/>
      <c r="D36" s="13">
        <f>+B36-C36</f>
        <v>0</v>
      </c>
      <c r="E36" s="38"/>
      <c r="F36" s="38"/>
      <c r="G36" s="38"/>
      <c r="H36" s="21"/>
      <c r="I36" s="21"/>
      <c r="J36" s="21"/>
      <c r="K36" s="13"/>
      <c r="L36" s="21"/>
      <c r="M36" s="21"/>
      <c r="N36" s="21"/>
      <c r="O36" s="21"/>
      <c r="P36" s="21"/>
      <c r="Q36" s="21"/>
    </row>
    <row r="37" spans="1:17">
      <c r="A37" s="12" t="s">
        <v>22</v>
      </c>
      <c r="B37" s="13"/>
      <c r="C37" s="13"/>
      <c r="D37" s="13">
        <f>+B37-C37</f>
        <v>0</v>
      </c>
      <c r="E37" s="13"/>
      <c r="F37" s="13"/>
      <c r="G37" s="13">
        <f>+F37-E37</f>
        <v>0</v>
      </c>
      <c r="H37" s="13"/>
      <c r="I37" s="13"/>
      <c r="J37" s="13">
        <f t="shared" ref="J37" si="1">+H37-I37</f>
        <v>0</v>
      </c>
      <c r="K37" s="13"/>
      <c r="M37" s="13"/>
      <c r="N37" s="13"/>
      <c r="O37" s="21"/>
      <c r="P37" s="13"/>
      <c r="Q37" s="21"/>
    </row>
    <row r="38" spans="1:17" ht="30">
      <c r="A38" s="12" t="s">
        <v>59</v>
      </c>
      <c r="B38" s="13">
        <f t="shared" ref="B38:C38" si="2">B29</f>
        <v>77618443</v>
      </c>
      <c r="C38" s="13">
        <f t="shared" si="2"/>
        <v>106863323</v>
      </c>
      <c r="D38" s="21"/>
      <c r="E38" s="38"/>
      <c r="F38" s="38"/>
      <c r="G38" s="38"/>
      <c r="H38" s="13"/>
      <c r="I38" s="13"/>
      <c r="J38" s="13"/>
      <c r="K38" s="21"/>
      <c r="L38" s="21"/>
      <c r="M38" s="21"/>
      <c r="N38" s="21"/>
      <c r="O38" s="21"/>
      <c r="P38" s="13"/>
      <c r="Q38" s="21"/>
    </row>
    <row r="39" spans="1:17">
      <c r="A39" s="12" t="s">
        <v>20</v>
      </c>
      <c r="B39" s="25">
        <f t="shared" ref="B39:C39" si="3">+B36-B37+B38</f>
        <v>77618443</v>
      </c>
      <c r="C39" s="25">
        <f t="shared" si="3"/>
        <v>106863323</v>
      </c>
      <c r="D39" s="29">
        <f>+D37+G37+J37-M37</f>
        <v>0</v>
      </c>
      <c r="E39" s="38"/>
      <c r="F39" s="38"/>
      <c r="G39" s="38"/>
      <c r="H39" s="13"/>
      <c r="I39" s="13"/>
      <c r="J39" s="13"/>
      <c r="K39" s="25"/>
      <c r="L39" s="21"/>
      <c r="M39" s="21"/>
      <c r="N39" s="21"/>
      <c r="O39" s="21"/>
      <c r="P39" s="21"/>
      <c r="Q39" s="21"/>
    </row>
    <row r="41" spans="1:17" ht="26.25">
      <c r="A41" s="105" t="s">
        <v>8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</row>
    <row r="42" spans="1:17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106" t="s">
        <v>44</v>
      </c>
      <c r="L42" s="106"/>
      <c r="M42" s="106"/>
      <c r="N42" s="106"/>
      <c r="O42" s="106"/>
      <c r="P42" s="27"/>
      <c r="Q42" s="27"/>
    </row>
    <row r="43" spans="1:17" ht="45">
      <c r="A43" s="107" t="s">
        <v>45</v>
      </c>
      <c r="B43" s="109" t="s">
        <v>18</v>
      </c>
      <c r="C43" s="111" t="s">
        <v>19</v>
      </c>
      <c r="D43" s="113" t="s">
        <v>46</v>
      </c>
      <c r="E43" s="119" t="s">
        <v>47</v>
      </c>
      <c r="F43" s="119"/>
      <c r="G43" s="119"/>
      <c r="H43" s="115" t="s">
        <v>48</v>
      </c>
      <c r="I43" s="115"/>
      <c r="J43" s="115"/>
      <c r="K43" s="116" t="s">
        <v>49</v>
      </c>
      <c r="L43" s="117"/>
      <c r="M43" s="118" t="s">
        <v>50</v>
      </c>
      <c r="N43" s="118"/>
      <c r="O43" s="7" t="s">
        <v>51</v>
      </c>
      <c r="P43" s="120" t="s">
        <v>52</v>
      </c>
      <c r="Q43" s="121" t="s">
        <v>53</v>
      </c>
    </row>
    <row r="44" spans="1:17" ht="30">
      <c r="A44" s="108"/>
      <c r="B44" s="110"/>
      <c r="C44" s="112"/>
      <c r="D44" s="114"/>
      <c r="E44" s="31" t="s">
        <v>18</v>
      </c>
      <c r="F44" s="31" t="s">
        <v>19</v>
      </c>
      <c r="G44" s="31" t="s">
        <v>54</v>
      </c>
      <c r="H44" s="28" t="s">
        <v>18</v>
      </c>
      <c r="I44" s="28" t="s">
        <v>19</v>
      </c>
      <c r="J44" s="28" t="s">
        <v>55</v>
      </c>
      <c r="K44" s="10" t="s">
        <v>56</v>
      </c>
      <c r="L44" s="10" t="s">
        <v>57</v>
      </c>
      <c r="M44" s="10" t="s">
        <v>56</v>
      </c>
      <c r="N44" s="10"/>
      <c r="O44" s="11"/>
      <c r="P44" s="118"/>
      <c r="Q44" s="122"/>
    </row>
    <row r="45" spans="1:17" ht="30">
      <c r="A45" s="12" t="s">
        <v>58</v>
      </c>
      <c r="B45" s="13"/>
      <c r="C45" s="13"/>
      <c r="D45" s="13">
        <f>+B45-C45</f>
        <v>0</v>
      </c>
      <c r="E45" s="37"/>
      <c r="F45" s="37"/>
      <c r="G45" s="37"/>
      <c r="H45" s="25"/>
      <c r="I45" s="25"/>
      <c r="J45" s="25"/>
      <c r="K45" s="13"/>
      <c r="L45" s="12"/>
      <c r="M45" s="12"/>
      <c r="N45" s="12"/>
      <c r="O45" s="12"/>
      <c r="P45" s="12"/>
      <c r="Q45" s="12"/>
    </row>
    <row r="46" spans="1:17">
      <c r="A46" s="12" t="s">
        <v>21</v>
      </c>
      <c r="B46" s="13"/>
      <c r="C46" s="13"/>
      <c r="D46" s="13">
        <f>+B46-C46</f>
        <v>0</v>
      </c>
      <c r="E46" s="38"/>
      <c r="F46" s="38"/>
      <c r="G46" s="38"/>
      <c r="H46" s="21"/>
      <c r="I46" s="21"/>
      <c r="J46" s="21"/>
      <c r="K46" s="13"/>
      <c r="L46" s="21"/>
      <c r="M46" s="21"/>
      <c r="N46" s="21"/>
      <c r="O46" s="21"/>
      <c r="P46" s="21"/>
      <c r="Q46" s="21"/>
    </row>
    <row r="47" spans="1:17">
      <c r="A47" s="12" t="s">
        <v>22</v>
      </c>
      <c r="B47" s="13"/>
      <c r="C47" s="13"/>
      <c r="D47" s="13">
        <f>+B47-C47</f>
        <v>0</v>
      </c>
      <c r="E47" s="13"/>
      <c r="F47" s="13"/>
      <c r="G47" s="13">
        <f>+F47-E47</f>
        <v>0</v>
      </c>
      <c r="H47" s="13"/>
      <c r="I47" s="13"/>
      <c r="J47" s="13">
        <f t="shared" ref="J47" si="4">+H47-I47</f>
        <v>0</v>
      </c>
      <c r="K47" s="13"/>
      <c r="M47" s="13"/>
      <c r="N47" s="13"/>
      <c r="O47" s="21"/>
      <c r="P47" s="13"/>
      <c r="Q47" s="21"/>
    </row>
    <row r="48" spans="1:17" ht="30">
      <c r="A48" s="12" t="s">
        <v>59</v>
      </c>
      <c r="B48" s="13">
        <f t="shared" ref="B48:C48" si="5">B39</f>
        <v>77618443</v>
      </c>
      <c r="C48" s="13">
        <f t="shared" si="5"/>
        <v>106863323</v>
      </c>
      <c r="D48" s="21"/>
      <c r="E48" s="38"/>
      <c r="F48" s="38"/>
      <c r="G48" s="38"/>
      <c r="H48" s="13"/>
      <c r="I48" s="13"/>
      <c r="J48" s="13"/>
      <c r="K48" s="21"/>
      <c r="L48" s="21"/>
      <c r="M48" s="21"/>
      <c r="N48" s="21"/>
      <c r="O48" s="21"/>
      <c r="P48" s="13"/>
      <c r="Q48" s="21"/>
    </row>
    <row r="49" spans="1:17">
      <c r="A49" s="12" t="s">
        <v>20</v>
      </c>
      <c r="B49" s="25">
        <f t="shared" ref="B49:C49" si="6">+B46-B47+B48</f>
        <v>77618443</v>
      </c>
      <c r="C49" s="25">
        <f t="shared" si="6"/>
        <v>106863323</v>
      </c>
      <c r="D49" s="29">
        <f>+D47+G47+J47-M47</f>
        <v>0</v>
      </c>
      <c r="E49" s="38"/>
      <c r="F49" s="38"/>
      <c r="G49" s="38"/>
      <c r="H49" s="13"/>
      <c r="I49" s="13"/>
      <c r="J49" s="13"/>
      <c r="K49" s="25"/>
      <c r="L49" s="21"/>
      <c r="M49" s="21"/>
      <c r="N49" s="21"/>
      <c r="O49" s="21"/>
      <c r="P49" s="21"/>
      <c r="Q49" s="21"/>
    </row>
    <row r="51" spans="1:17" ht="26.25">
      <c r="A51" s="105" t="s">
        <v>9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</row>
    <row r="52" spans="1:17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106" t="s">
        <v>44</v>
      </c>
      <c r="L52" s="106"/>
      <c r="M52" s="106"/>
      <c r="N52" s="106"/>
      <c r="O52" s="106"/>
      <c r="P52" s="27"/>
      <c r="Q52" s="27"/>
    </row>
    <row r="53" spans="1:17" ht="45">
      <c r="A53" s="107" t="s">
        <v>45</v>
      </c>
      <c r="B53" s="109" t="s">
        <v>18</v>
      </c>
      <c r="C53" s="111" t="s">
        <v>19</v>
      </c>
      <c r="D53" s="113" t="s">
        <v>46</v>
      </c>
      <c r="E53" s="119" t="s">
        <v>47</v>
      </c>
      <c r="F53" s="119"/>
      <c r="G53" s="119"/>
      <c r="H53" s="115" t="s">
        <v>48</v>
      </c>
      <c r="I53" s="115"/>
      <c r="J53" s="115"/>
      <c r="K53" s="116" t="s">
        <v>49</v>
      </c>
      <c r="L53" s="117"/>
      <c r="M53" s="118" t="s">
        <v>50</v>
      </c>
      <c r="N53" s="118"/>
      <c r="O53" s="7" t="s">
        <v>51</v>
      </c>
      <c r="P53" s="120" t="s">
        <v>52</v>
      </c>
      <c r="Q53" s="121" t="s">
        <v>53</v>
      </c>
    </row>
    <row r="54" spans="1:17" ht="30">
      <c r="A54" s="108"/>
      <c r="B54" s="110"/>
      <c r="C54" s="112"/>
      <c r="D54" s="114"/>
      <c r="E54" s="31" t="s">
        <v>18</v>
      </c>
      <c r="F54" s="31" t="s">
        <v>19</v>
      </c>
      <c r="G54" s="31" t="s">
        <v>54</v>
      </c>
      <c r="H54" s="28" t="s">
        <v>18</v>
      </c>
      <c r="I54" s="28" t="s">
        <v>19</v>
      </c>
      <c r="J54" s="28" t="s">
        <v>55</v>
      </c>
      <c r="K54" s="10" t="s">
        <v>56</v>
      </c>
      <c r="L54" s="10" t="s">
        <v>57</v>
      </c>
      <c r="M54" s="10" t="s">
        <v>56</v>
      </c>
      <c r="N54" s="10"/>
      <c r="O54" s="11"/>
      <c r="P54" s="118"/>
      <c r="Q54" s="122"/>
    </row>
    <row r="55" spans="1:17" ht="30">
      <c r="A55" s="12" t="s">
        <v>58</v>
      </c>
      <c r="B55" s="13"/>
      <c r="C55" s="13"/>
      <c r="D55" s="13">
        <f>+B55-C55</f>
        <v>0</v>
      </c>
      <c r="E55" s="37"/>
      <c r="F55" s="37"/>
      <c r="G55" s="37"/>
      <c r="H55" s="25"/>
      <c r="I55" s="25"/>
      <c r="J55" s="25"/>
      <c r="K55" s="13"/>
      <c r="L55" s="12"/>
      <c r="M55" s="12"/>
      <c r="N55" s="12"/>
      <c r="O55" s="12"/>
      <c r="P55" s="12"/>
      <c r="Q55" s="12"/>
    </row>
    <row r="56" spans="1:17">
      <c r="A56" s="12" t="s">
        <v>21</v>
      </c>
      <c r="B56" s="13"/>
      <c r="C56" s="13"/>
      <c r="D56" s="13">
        <f>+B56-C56</f>
        <v>0</v>
      </c>
      <c r="E56" s="38"/>
      <c r="F56" s="38"/>
      <c r="G56" s="38"/>
      <c r="H56" s="21"/>
      <c r="I56" s="21"/>
      <c r="J56" s="21"/>
      <c r="K56" s="13"/>
      <c r="L56" s="21"/>
      <c r="M56" s="21"/>
      <c r="N56" s="21"/>
      <c r="O56" s="21"/>
      <c r="P56" s="21"/>
      <c r="Q56" s="21"/>
    </row>
    <row r="57" spans="1:17">
      <c r="A57" s="12" t="s">
        <v>22</v>
      </c>
      <c r="B57" s="13"/>
      <c r="C57" s="13"/>
      <c r="D57" s="13">
        <f>+B57-C57</f>
        <v>0</v>
      </c>
      <c r="E57" s="13"/>
      <c r="F57" s="13"/>
      <c r="G57" s="13">
        <f>+F57-E57</f>
        <v>0</v>
      </c>
      <c r="H57" s="13"/>
      <c r="I57" s="13"/>
      <c r="J57" s="13">
        <f t="shared" ref="J57" si="7">+H57-I57</f>
        <v>0</v>
      </c>
      <c r="K57" s="13"/>
      <c r="M57" s="13"/>
      <c r="N57" s="13"/>
      <c r="O57" s="21"/>
      <c r="P57" s="13"/>
      <c r="Q57" s="21"/>
    </row>
    <row r="58" spans="1:17" ht="30">
      <c r="A58" s="12" t="s">
        <v>59</v>
      </c>
      <c r="B58" s="13">
        <f t="shared" ref="B58:C58" si="8">B49</f>
        <v>77618443</v>
      </c>
      <c r="C58" s="13">
        <f t="shared" si="8"/>
        <v>106863323</v>
      </c>
      <c r="D58" s="21"/>
      <c r="E58" s="38"/>
      <c r="F58" s="38"/>
      <c r="G58" s="38"/>
      <c r="H58" s="13"/>
      <c r="I58" s="13"/>
      <c r="J58" s="13"/>
      <c r="K58" s="21"/>
      <c r="L58" s="21"/>
      <c r="M58" s="21"/>
      <c r="N58" s="21"/>
      <c r="O58" s="21"/>
      <c r="P58" s="13"/>
      <c r="Q58" s="21"/>
    </row>
    <row r="59" spans="1:17">
      <c r="A59" s="12" t="s">
        <v>20</v>
      </c>
      <c r="B59" s="25">
        <f t="shared" ref="B59:C59" si="9">+B56-B57+B58</f>
        <v>77618443</v>
      </c>
      <c r="C59" s="25">
        <f t="shared" si="9"/>
        <v>106863323</v>
      </c>
      <c r="D59" s="29">
        <f>+D57+G57+J57-M57</f>
        <v>0</v>
      </c>
      <c r="E59" s="38"/>
      <c r="F59" s="38"/>
      <c r="G59" s="38"/>
      <c r="H59" s="13"/>
      <c r="I59" s="13"/>
      <c r="J59" s="13"/>
      <c r="K59" s="25"/>
      <c r="L59" s="21"/>
      <c r="M59" s="21"/>
      <c r="N59" s="21"/>
      <c r="O59" s="21"/>
      <c r="P59" s="21"/>
      <c r="Q59" s="21"/>
    </row>
    <row r="61" spans="1:17" ht="26.25">
      <c r="A61" s="105" t="s">
        <v>10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</row>
    <row r="62" spans="1:17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106" t="s">
        <v>44</v>
      </c>
      <c r="L62" s="106"/>
      <c r="M62" s="106"/>
      <c r="N62" s="106"/>
      <c r="O62" s="106"/>
      <c r="P62" s="27"/>
      <c r="Q62" s="27"/>
    </row>
    <row r="63" spans="1:17" ht="45">
      <c r="A63" s="107" t="s">
        <v>45</v>
      </c>
      <c r="B63" s="109" t="s">
        <v>18</v>
      </c>
      <c r="C63" s="111" t="s">
        <v>19</v>
      </c>
      <c r="D63" s="113" t="s">
        <v>46</v>
      </c>
      <c r="E63" s="119" t="s">
        <v>47</v>
      </c>
      <c r="F63" s="119"/>
      <c r="G63" s="119"/>
      <c r="H63" s="115" t="s">
        <v>48</v>
      </c>
      <c r="I63" s="115"/>
      <c r="J63" s="115"/>
      <c r="K63" s="116" t="s">
        <v>49</v>
      </c>
      <c r="L63" s="117"/>
      <c r="M63" s="118" t="s">
        <v>50</v>
      </c>
      <c r="N63" s="118"/>
      <c r="O63" s="7" t="s">
        <v>51</v>
      </c>
      <c r="P63" s="120" t="s">
        <v>52</v>
      </c>
      <c r="Q63" s="121" t="s">
        <v>53</v>
      </c>
    </row>
    <row r="64" spans="1:17" ht="30">
      <c r="A64" s="108"/>
      <c r="B64" s="110"/>
      <c r="C64" s="112"/>
      <c r="D64" s="114"/>
      <c r="E64" s="31" t="s">
        <v>18</v>
      </c>
      <c r="F64" s="31" t="s">
        <v>19</v>
      </c>
      <c r="G64" s="31" t="s">
        <v>54</v>
      </c>
      <c r="H64" s="28" t="s">
        <v>18</v>
      </c>
      <c r="I64" s="28" t="s">
        <v>19</v>
      </c>
      <c r="J64" s="28" t="s">
        <v>55</v>
      </c>
      <c r="K64" s="10" t="s">
        <v>56</v>
      </c>
      <c r="L64" s="10" t="s">
        <v>57</v>
      </c>
      <c r="M64" s="10" t="s">
        <v>56</v>
      </c>
      <c r="N64" s="10"/>
      <c r="O64" s="11"/>
      <c r="P64" s="118"/>
      <c r="Q64" s="122"/>
    </row>
    <row r="65" spans="1:17" ht="30">
      <c r="A65" s="12" t="s">
        <v>58</v>
      </c>
      <c r="B65" s="13"/>
      <c r="C65" s="13"/>
      <c r="D65" s="13">
        <f>+B65-C65</f>
        <v>0</v>
      </c>
      <c r="E65" s="37"/>
      <c r="F65" s="37"/>
      <c r="G65" s="37"/>
      <c r="H65" s="25"/>
      <c r="I65" s="25"/>
      <c r="J65" s="25"/>
      <c r="K65" s="13"/>
      <c r="L65" s="12"/>
      <c r="M65" s="12"/>
      <c r="N65" s="12"/>
      <c r="O65" s="12"/>
      <c r="P65" s="12"/>
      <c r="Q65" s="12"/>
    </row>
    <row r="66" spans="1:17">
      <c r="A66" s="12" t="s">
        <v>21</v>
      </c>
      <c r="B66" s="13"/>
      <c r="C66" s="13"/>
      <c r="D66" s="13">
        <f>+B66-C66</f>
        <v>0</v>
      </c>
      <c r="E66" s="38"/>
      <c r="F66" s="38"/>
      <c r="G66" s="38"/>
      <c r="H66" s="21"/>
      <c r="I66" s="21"/>
      <c r="J66" s="21"/>
      <c r="K66" s="13"/>
      <c r="L66" s="21"/>
      <c r="M66" s="21"/>
      <c r="N66" s="21"/>
      <c r="O66" s="21"/>
      <c r="P66" s="21"/>
      <c r="Q66" s="21"/>
    </row>
    <row r="67" spans="1:17">
      <c r="A67" s="12" t="s">
        <v>22</v>
      </c>
      <c r="B67" s="13"/>
      <c r="C67" s="13"/>
      <c r="D67" s="13">
        <f>+B67-C67</f>
        <v>0</v>
      </c>
      <c r="E67" s="13"/>
      <c r="F67" s="13"/>
      <c r="G67" s="13">
        <f>+F67-E67</f>
        <v>0</v>
      </c>
      <c r="H67" s="13"/>
      <c r="I67" s="13"/>
      <c r="J67" s="13">
        <f t="shared" ref="J67" si="10">+H67-I67</f>
        <v>0</v>
      </c>
      <c r="K67" s="13"/>
      <c r="M67" s="13"/>
      <c r="N67" s="13"/>
      <c r="O67" s="21"/>
      <c r="P67" s="13"/>
      <c r="Q67" s="21"/>
    </row>
    <row r="68" spans="1:17" ht="30">
      <c r="A68" s="12" t="s">
        <v>59</v>
      </c>
      <c r="B68" s="13">
        <f t="shared" ref="B68:C68" si="11">B59</f>
        <v>77618443</v>
      </c>
      <c r="C68" s="13">
        <f t="shared" si="11"/>
        <v>106863323</v>
      </c>
      <c r="D68" s="21"/>
      <c r="E68" s="38"/>
      <c r="F68" s="38"/>
      <c r="G68" s="38"/>
      <c r="H68" s="13"/>
      <c r="I68" s="13"/>
      <c r="J68" s="13"/>
      <c r="K68" s="21"/>
      <c r="L68" s="21"/>
      <c r="M68" s="21"/>
      <c r="N68" s="21"/>
      <c r="O68" s="21"/>
      <c r="P68" s="13"/>
      <c r="Q68" s="21"/>
    </row>
    <row r="69" spans="1:17">
      <c r="A69" s="12" t="s">
        <v>20</v>
      </c>
      <c r="B69" s="25">
        <f t="shared" ref="B69:C69" si="12">+B66-B67+B68</f>
        <v>77618443</v>
      </c>
      <c r="C69" s="25">
        <f t="shared" si="12"/>
        <v>106863323</v>
      </c>
      <c r="D69" s="29">
        <f>+D67+G67+J67-M67</f>
        <v>0</v>
      </c>
      <c r="E69" s="38"/>
      <c r="F69" s="38"/>
      <c r="G69" s="38"/>
      <c r="H69" s="13"/>
      <c r="I69" s="13"/>
      <c r="J69" s="13"/>
      <c r="K69" s="25"/>
      <c r="L69" s="21"/>
      <c r="M69" s="21"/>
      <c r="N69" s="21"/>
      <c r="O69" s="21"/>
      <c r="P69" s="21"/>
      <c r="Q69" s="21"/>
    </row>
    <row r="71" spans="1:17" ht="26.25">
      <c r="A71" s="105" t="s">
        <v>11</v>
      </c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</row>
    <row r="72" spans="1:17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106" t="s">
        <v>44</v>
      </c>
      <c r="L72" s="106"/>
      <c r="M72" s="106"/>
      <c r="N72" s="106"/>
      <c r="O72" s="106"/>
      <c r="P72" s="27"/>
      <c r="Q72" s="27"/>
    </row>
    <row r="73" spans="1:17" ht="45">
      <c r="A73" s="107" t="s">
        <v>45</v>
      </c>
      <c r="B73" s="109" t="s">
        <v>18</v>
      </c>
      <c r="C73" s="111" t="s">
        <v>19</v>
      </c>
      <c r="D73" s="113" t="s">
        <v>46</v>
      </c>
      <c r="E73" s="119" t="s">
        <v>47</v>
      </c>
      <c r="F73" s="119"/>
      <c r="G73" s="119"/>
      <c r="H73" s="115" t="s">
        <v>48</v>
      </c>
      <c r="I73" s="115"/>
      <c r="J73" s="115"/>
      <c r="K73" s="116" t="s">
        <v>49</v>
      </c>
      <c r="L73" s="117"/>
      <c r="M73" s="118" t="s">
        <v>50</v>
      </c>
      <c r="N73" s="118"/>
      <c r="O73" s="7" t="s">
        <v>51</v>
      </c>
      <c r="P73" s="120" t="s">
        <v>52</v>
      </c>
      <c r="Q73" s="121" t="s">
        <v>53</v>
      </c>
    </row>
    <row r="74" spans="1:17" ht="30">
      <c r="A74" s="108"/>
      <c r="B74" s="110"/>
      <c r="C74" s="112"/>
      <c r="D74" s="114"/>
      <c r="E74" s="31" t="s">
        <v>18</v>
      </c>
      <c r="F74" s="31" t="s">
        <v>19</v>
      </c>
      <c r="G74" s="31" t="s">
        <v>54</v>
      </c>
      <c r="H74" s="28" t="s">
        <v>18</v>
      </c>
      <c r="I74" s="28" t="s">
        <v>19</v>
      </c>
      <c r="J74" s="28" t="s">
        <v>55</v>
      </c>
      <c r="K74" s="10" t="s">
        <v>56</v>
      </c>
      <c r="L74" s="10" t="s">
        <v>57</v>
      </c>
      <c r="M74" s="10" t="s">
        <v>56</v>
      </c>
      <c r="N74" s="10"/>
      <c r="O74" s="11"/>
      <c r="P74" s="118"/>
      <c r="Q74" s="122"/>
    </row>
    <row r="75" spans="1:17" ht="30">
      <c r="A75" s="12" t="s">
        <v>58</v>
      </c>
      <c r="B75" s="13"/>
      <c r="C75" s="13"/>
      <c r="D75" s="13">
        <f>+B75-C75</f>
        <v>0</v>
      </c>
      <c r="E75" s="37"/>
      <c r="F75" s="37"/>
      <c r="G75" s="37"/>
      <c r="H75" s="25"/>
      <c r="I75" s="25"/>
      <c r="J75" s="25"/>
      <c r="K75" s="13"/>
      <c r="L75" s="12"/>
      <c r="M75" s="12"/>
      <c r="N75" s="12"/>
      <c r="O75" s="12"/>
      <c r="P75" s="12"/>
      <c r="Q75" s="12"/>
    </row>
    <row r="76" spans="1:17">
      <c r="A76" s="12" t="s">
        <v>21</v>
      </c>
      <c r="B76" s="13"/>
      <c r="C76" s="13"/>
      <c r="D76" s="13">
        <f>+B76-C76</f>
        <v>0</v>
      </c>
      <c r="E76" s="38"/>
      <c r="F76" s="38"/>
      <c r="G76" s="38"/>
      <c r="H76" s="21"/>
      <c r="I76" s="21"/>
      <c r="J76" s="21"/>
      <c r="K76" s="13"/>
      <c r="L76" s="21"/>
      <c r="M76" s="21"/>
      <c r="N76" s="21"/>
      <c r="O76" s="21"/>
      <c r="P76" s="21"/>
      <c r="Q76" s="21"/>
    </row>
    <row r="77" spans="1:17">
      <c r="A77" s="12" t="s">
        <v>22</v>
      </c>
      <c r="B77" s="13"/>
      <c r="C77" s="13"/>
      <c r="D77" s="13">
        <f>+B77-C77</f>
        <v>0</v>
      </c>
      <c r="E77" s="13"/>
      <c r="F77" s="13"/>
      <c r="G77" s="13">
        <f>+F77-E77</f>
        <v>0</v>
      </c>
      <c r="H77" s="13"/>
      <c r="I77" s="13"/>
      <c r="J77" s="13">
        <f t="shared" ref="J77" si="13">+H77-I77</f>
        <v>0</v>
      </c>
      <c r="K77" s="13"/>
      <c r="M77" s="13"/>
      <c r="N77" s="13"/>
      <c r="O77" s="21"/>
      <c r="P77" s="13"/>
      <c r="Q77" s="21"/>
    </row>
    <row r="78" spans="1:17" ht="30">
      <c r="A78" s="12" t="s">
        <v>59</v>
      </c>
      <c r="B78" s="13">
        <f t="shared" ref="B78:C78" si="14">B69</f>
        <v>77618443</v>
      </c>
      <c r="C78" s="13">
        <f t="shared" si="14"/>
        <v>106863323</v>
      </c>
      <c r="D78" s="21"/>
      <c r="E78" s="38"/>
      <c r="F78" s="38"/>
      <c r="G78" s="38"/>
      <c r="H78" s="13"/>
      <c r="I78" s="13"/>
      <c r="J78" s="13"/>
      <c r="K78" s="21"/>
      <c r="L78" s="21"/>
      <c r="M78" s="21"/>
      <c r="N78" s="21"/>
      <c r="O78" s="21"/>
      <c r="P78" s="13"/>
      <c r="Q78" s="21"/>
    </row>
    <row r="79" spans="1:17">
      <c r="A79" s="12" t="s">
        <v>20</v>
      </c>
      <c r="B79" s="25">
        <f t="shared" ref="B79:C79" si="15">+B76-B77+B78</f>
        <v>77618443</v>
      </c>
      <c r="C79" s="25">
        <f t="shared" si="15"/>
        <v>106863323</v>
      </c>
      <c r="D79" s="29">
        <f>+D77+G77+J77-M77</f>
        <v>0</v>
      </c>
      <c r="E79" s="38"/>
      <c r="F79" s="38"/>
      <c r="G79" s="38"/>
      <c r="H79" s="13"/>
      <c r="I79" s="13"/>
      <c r="J79" s="13"/>
      <c r="K79" s="25"/>
      <c r="L79" s="21"/>
      <c r="M79" s="21"/>
      <c r="N79" s="21"/>
      <c r="O79" s="21"/>
      <c r="P79" s="21"/>
      <c r="Q79" s="21"/>
    </row>
    <row r="81" spans="1:17" ht="26.25">
      <c r="A81" s="105" t="s">
        <v>60</v>
      </c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</row>
    <row r="82" spans="1:17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106" t="s">
        <v>44</v>
      </c>
      <c r="L82" s="106"/>
      <c r="M82" s="106"/>
      <c r="N82" s="106"/>
      <c r="O82" s="106"/>
      <c r="P82" s="27"/>
      <c r="Q82" s="27"/>
    </row>
    <row r="83" spans="1:17" ht="45">
      <c r="A83" s="107" t="s">
        <v>45</v>
      </c>
      <c r="B83" s="109" t="s">
        <v>18</v>
      </c>
      <c r="C83" s="111" t="s">
        <v>19</v>
      </c>
      <c r="D83" s="113" t="s">
        <v>46</v>
      </c>
      <c r="E83" s="119" t="s">
        <v>47</v>
      </c>
      <c r="F83" s="119"/>
      <c r="G83" s="119"/>
      <c r="H83" s="115" t="s">
        <v>48</v>
      </c>
      <c r="I83" s="115"/>
      <c r="J83" s="115"/>
      <c r="K83" s="116" t="s">
        <v>49</v>
      </c>
      <c r="L83" s="117"/>
      <c r="M83" s="118" t="s">
        <v>50</v>
      </c>
      <c r="N83" s="118"/>
      <c r="O83" s="7" t="s">
        <v>51</v>
      </c>
      <c r="P83" s="120" t="s">
        <v>52</v>
      </c>
      <c r="Q83" s="121" t="s">
        <v>53</v>
      </c>
    </row>
    <row r="84" spans="1:17" ht="30">
      <c r="A84" s="108"/>
      <c r="B84" s="110"/>
      <c r="C84" s="112"/>
      <c r="D84" s="114"/>
      <c r="E84" s="31" t="s">
        <v>18</v>
      </c>
      <c r="F84" s="31" t="s">
        <v>19</v>
      </c>
      <c r="G84" s="31" t="s">
        <v>54</v>
      </c>
      <c r="H84" s="28" t="s">
        <v>18</v>
      </c>
      <c r="I84" s="28" t="s">
        <v>19</v>
      </c>
      <c r="J84" s="28" t="s">
        <v>55</v>
      </c>
      <c r="K84" s="10" t="s">
        <v>56</v>
      </c>
      <c r="L84" s="10" t="s">
        <v>57</v>
      </c>
      <c r="M84" s="10" t="s">
        <v>56</v>
      </c>
      <c r="N84" s="10"/>
      <c r="O84" s="11"/>
      <c r="P84" s="118"/>
      <c r="Q84" s="122"/>
    </row>
    <row r="85" spans="1:17" ht="30">
      <c r="A85" s="12" t="s">
        <v>58</v>
      </c>
      <c r="B85" s="13"/>
      <c r="C85" s="13"/>
      <c r="D85" s="13">
        <f>+B85-C85</f>
        <v>0</v>
      </c>
      <c r="E85" s="37"/>
      <c r="F85" s="37"/>
      <c r="G85" s="37"/>
      <c r="H85" s="25"/>
      <c r="I85" s="25"/>
      <c r="J85" s="25"/>
      <c r="K85" s="13"/>
      <c r="L85" s="12"/>
      <c r="M85" s="12"/>
      <c r="N85" s="12"/>
      <c r="O85" s="12"/>
      <c r="P85" s="12"/>
      <c r="Q85" s="12"/>
    </row>
    <row r="86" spans="1:17">
      <c r="A86" s="12" t="s">
        <v>21</v>
      </c>
      <c r="B86" s="13"/>
      <c r="C86" s="13"/>
      <c r="D86" s="13">
        <f>+B86-C86</f>
        <v>0</v>
      </c>
      <c r="E86" s="38"/>
      <c r="F86" s="38"/>
      <c r="G86" s="38"/>
      <c r="H86" s="21"/>
      <c r="I86" s="21"/>
      <c r="J86" s="21"/>
      <c r="K86" s="13"/>
      <c r="L86" s="21"/>
      <c r="M86" s="21"/>
      <c r="N86" s="21"/>
      <c r="O86" s="21"/>
      <c r="P86" s="21"/>
      <c r="Q86" s="21"/>
    </row>
    <row r="87" spans="1:17">
      <c r="A87" s="12" t="s">
        <v>22</v>
      </c>
      <c r="B87" s="13"/>
      <c r="C87" s="13"/>
      <c r="D87" s="13">
        <f>+B87-C87</f>
        <v>0</v>
      </c>
      <c r="E87" s="13"/>
      <c r="F87" s="13"/>
      <c r="G87" s="13">
        <f>+F87-E87</f>
        <v>0</v>
      </c>
      <c r="H87" s="13"/>
      <c r="I87" s="13"/>
      <c r="J87" s="13">
        <f t="shared" ref="J87" si="16">+H87-I87</f>
        <v>0</v>
      </c>
      <c r="K87" s="13"/>
      <c r="M87" s="13"/>
      <c r="N87" s="13"/>
      <c r="O87" s="21"/>
      <c r="P87" s="13"/>
      <c r="Q87" s="21"/>
    </row>
    <row r="88" spans="1:17" ht="30">
      <c r="A88" s="12" t="s">
        <v>59</v>
      </c>
      <c r="B88" s="13">
        <f t="shared" ref="B88:C88" si="17">B79</f>
        <v>77618443</v>
      </c>
      <c r="C88" s="13">
        <f t="shared" si="17"/>
        <v>106863323</v>
      </c>
      <c r="D88" s="21"/>
      <c r="E88" s="38"/>
      <c r="F88" s="38"/>
      <c r="G88" s="38"/>
      <c r="H88" s="13"/>
      <c r="I88" s="13"/>
      <c r="J88" s="13"/>
      <c r="K88" s="21"/>
      <c r="L88" s="21"/>
      <c r="M88" s="21"/>
      <c r="N88" s="21"/>
      <c r="O88" s="21"/>
      <c r="P88" s="13"/>
      <c r="Q88" s="21"/>
    </row>
    <row r="89" spans="1:17">
      <c r="A89" s="12" t="s">
        <v>20</v>
      </c>
      <c r="B89" s="25">
        <f t="shared" ref="B89:C89" si="18">+B86-B87+B88</f>
        <v>77618443</v>
      </c>
      <c r="C89" s="25">
        <f t="shared" si="18"/>
        <v>106863323</v>
      </c>
      <c r="D89" s="29">
        <f>+D87+G87+J87-M87</f>
        <v>0</v>
      </c>
      <c r="E89" s="38"/>
      <c r="F89" s="38"/>
      <c r="G89" s="38"/>
      <c r="H89" s="13"/>
      <c r="I89" s="13"/>
      <c r="J89" s="13"/>
      <c r="K89" s="25"/>
      <c r="L89" s="21"/>
      <c r="M89" s="21"/>
      <c r="N89" s="21"/>
      <c r="O89" s="21"/>
      <c r="P89" s="21"/>
      <c r="Q89" s="21"/>
    </row>
    <row r="91" spans="1:17" ht="26.25">
      <c r="A91" s="105" t="s">
        <v>13</v>
      </c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</row>
    <row r="92" spans="1:17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106" t="s">
        <v>44</v>
      </c>
      <c r="L92" s="106"/>
      <c r="M92" s="106"/>
      <c r="N92" s="106"/>
      <c r="O92" s="106"/>
      <c r="P92" s="27"/>
      <c r="Q92" s="27"/>
    </row>
    <row r="93" spans="1:17" ht="45">
      <c r="A93" s="107" t="s">
        <v>45</v>
      </c>
      <c r="B93" s="109" t="s">
        <v>18</v>
      </c>
      <c r="C93" s="111" t="s">
        <v>19</v>
      </c>
      <c r="D93" s="113" t="s">
        <v>46</v>
      </c>
      <c r="E93" s="119" t="s">
        <v>47</v>
      </c>
      <c r="F93" s="119"/>
      <c r="G93" s="119"/>
      <c r="H93" s="115" t="s">
        <v>48</v>
      </c>
      <c r="I93" s="115"/>
      <c r="J93" s="115"/>
      <c r="K93" s="116" t="s">
        <v>49</v>
      </c>
      <c r="L93" s="117"/>
      <c r="M93" s="118" t="s">
        <v>50</v>
      </c>
      <c r="N93" s="118"/>
      <c r="O93" s="7" t="s">
        <v>51</v>
      </c>
      <c r="P93" s="120" t="s">
        <v>52</v>
      </c>
      <c r="Q93" s="121" t="s">
        <v>53</v>
      </c>
    </row>
    <row r="94" spans="1:17" ht="30">
      <c r="A94" s="108"/>
      <c r="B94" s="110"/>
      <c r="C94" s="112"/>
      <c r="D94" s="114"/>
      <c r="E94" s="31" t="s">
        <v>18</v>
      </c>
      <c r="F94" s="31" t="s">
        <v>19</v>
      </c>
      <c r="G94" s="31" t="s">
        <v>54</v>
      </c>
      <c r="H94" s="28" t="s">
        <v>18</v>
      </c>
      <c r="I94" s="28" t="s">
        <v>19</v>
      </c>
      <c r="J94" s="28" t="s">
        <v>55</v>
      </c>
      <c r="K94" s="10" t="s">
        <v>56</v>
      </c>
      <c r="L94" s="10" t="s">
        <v>57</v>
      </c>
      <c r="M94" s="10" t="s">
        <v>56</v>
      </c>
      <c r="N94" s="10"/>
      <c r="O94" s="11"/>
      <c r="P94" s="118"/>
      <c r="Q94" s="122"/>
    </row>
    <row r="95" spans="1:17" ht="30">
      <c r="A95" s="12" t="s">
        <v>58</v>
      </c>
      <c r="B95" s="13"/>
      <c r="C95" s="13"/>
      <c r="D95" s="13">
        <f>+B95-C95</f>
        <v>0</v>
      </c>
      <c r="E95" s="37"/>
      <c r="F95" s="37"/>
      <c r="G95" s="37"/>
      <c r="H95" s="25"/>
      <c r="I95" s="25"/>
      <c r="J95" s="25"/>
      <c r="K95" s="13"/>
      <c r="L95" s="12"/>
      <c r="M95" s="12"/>
      <c r="N95" s="12"/>
      <c r="O95" s="12"/>
      <c r="P95" s="12"/>
      <c r="Q95" s="12"/>
    </row>
    <row r="96" spans="1:17">
      <c r="A96" s="12" t="s">
        <v>21</v>
      </c>
      <c r="B96" s="13"/>
      <c r="C96" s="13"/>
      <c r="D96" s="13">
        <f>+B96-C96</f>
        <v>0</v>
      </c>
      <c r="E96" s="38"/>
      <c r="F96" s="38"/>
      <c r="G96" s="38"/>
      <c r="H96" s="21"/>
      <c r="I96" s="21"/>
      <c r="J96" s="21"/>
      <c r="K96" s="13"/>
      <c r="L96" s="21"/>
      <c r="M96" s="21"/>
      <c r="N96" s="21"/>
      <c r="O96" s="21"/>
      <c r="P96" s="21"/>
      <c r="Q96" s="21"/>
    </row>
    <row r="97" spans="1:17">
      <c r="A97" s="12" t="s">
        <v>22</v>
      </c>
      <c r="B97" s="13"/>
      <c r="C97" s="13"/>
      <c r="D97" s="13">
        <f>+B97-C97</f>
        <v>0</v>
      </c>
      <c r="E97" s="13"/>
      <c r="F97" s="13"/>
      <c r="G97" s="13">
        <f>+F97-E97</f>
        <v>0</v>
      </c>
      <c r="H97" s="13"/>
      <c r="I97" s="13"/>
      <c r="J97" s="13">
        <f t="shared" ref="J97" si="19">+H97-I97</f>
        <v>0</v>
      </c>
      <c r="K97" s="13"/>
      <c r="M97" s="13"/>
      <c r="N97" s="13"/>
      <c r="O97" s="21"/>
      <c r="P97" s="13"/>
      <c r="Q97" s="21"/>
    </row>
    <row r="98" spans="1:17" ht="30">
      <c r="A98" s="12" t="s">
        <v>59</v>
      </c>
      <c r="B98" s="13">
        <f t="shared" ref="B98:C98" si="20">B89</f>
        <v>77618443</v>
      </c>
      <c r="C98" s="13">
        <f t="shared" si="20"/>
        <v>106863323</v>
      </c>
      <c r="D98" s="21"/>
      <c r="E98" s="38"/>
      <c r="F98" s="38"/>
      <c r="G98" s="38"/>
      <c r="H98" s="13"/>
      <c r="I98" s="13"/>
      <c r="J98" s="13"/>
      <c r="K98" s="21"/>
      <c r="L98" s="21"/>
      <c r="M98" s="21"/>
      <c r="N98" s="21"/>
      <c r="O98" s="21"/>
      <c r="P98" s="13"/>
      <c r="Q98" s="21"/>
    </row>
    <row r="99" spans="1:17">
      <c r="A99" s="12" t="s">
        <v>20</v>
      </c>
      <c r="B99" s="25">
        <f t="shared" ref="B99:C99" si="21">+B96-B97+B98</f>
        <v>77618443</v>
      </c>
      <c r="C99" s="25">
        <f t="shared" si="21"/>
        <v>106863323</v>
      </c>
      <c r="D99" s="29">
        <f>+D97+G97+J97-M97</f>
        <v>0</v>
      </c>
      <c r="E99" s="38"/>
      <c r="F99" s="38"/>
      <c r="G99" s="38"/>
      <c r="H99" s="13"/>
      <c r="I99" s="13"/>
      <c r="J99" s="13"/>
      <c r="K99" s="25"/>
      <c r="L99" s="21"/>
      <c r="M99" s="21"/>
      <c r="N99" s="21"/>
      <c r="O99" s="21"/>
      <c r="P99" s="21"/>
      <c r="Q99" s="21"/>
    </row>
    <row r="101" spans="1:17" ht="26.25">
      <c r="A101" s="105" t="s">
        <v>14</v>
      </c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</row>
    <row r="102" spans="1:17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106" t="s">
        <v>44</v>
      </c>
      <c r="L102" s="106"/>
      <c r="M102" s="106"/>
      <c r="N102" s="106"/>
      <c r="O102" s="106"/>
      <c r="P102" s="27"/>
      <c r="Q102" s="27"/>
    </row>
    <row r="103" spans="1:17" ht="45">
      <c r="A103" s="107" t="s">
        <v>45</v>
      </c>
      <c r="B103" s="109" t="s">
        <v>18</v>
      </c>
      <c r="C103" s="111" t="s">
        <v>19</v>
      </c>
      <c r="D103" s="113" t="s">
        <v>46</v>
      </c>
      <c r="E103" s="119" t="s">
        <v>47</v>
      </c>
      <c r="F103" s="119"/>
      <c r="G103" s="119"/>
      <c r="H103" s="115" t="s">
        <v>48</v>
      </c>
      <c r="I103" s="115"/>
      <c r="J103" s="115"/>
      <c r="K103" s="116" t="s">
        <v>49</v>
      </c>
      <c r="L103" s="117"/>
      <c r="M103" s="118" t="s">
        <v>50</v>
      </c>
      <c r="N103" s="118"/>
      <c r="O103" s="7" t="s">
        <v>51</v>
      </c>
      <c r="P103" s="120" t="s">
        <v>52</v>
      </c>
      <c r="Q103" s="121" t="s">
        <v>53</v>
      </c>
    </row>
    <row r="104" spans="1:17" ht="30">
      <c r="A104" s="108"/>
      <c r="B104" s="110"/>
      <c r="C104" s="112"/>
      <c r="D104" s="114"/>
      <c r="E104" s="31" t="s">
        <v>18</v>
      </c>
      <c r="F104" s="31" t="s">
        <v>19</v>
      </c>
      <c r="G104" s="31" t="s">
        <v>54</v>
      </c>
      <c r="H104" s="28" t="s">
        <v>18</v>
      </c>
      <c r="I104" s="28" t="s">
        <v>19</v>
      </c>
      <c r="J104" s="28" t="s">
        <v>55</v>
      </c>
      <c r="K104" s="10" t="s">
        <v>56</v>
      </c>
      <c r="L104" s="10" t="s">
        <v>57</v>
      </c>
      <c r="M104" s="10" t="s">
        <v>56</v>
      </c>
      <c r="N104" s="10"/>
      <c r="O104" s="11"/>
      <c r="P104" s="118"/>
      <c r="Q104" s="122"/>
    </row>
    <row r="105" spans="1:17" ht="30">
      <c r="A105" s="12" t="s">
        <v>58</v>
      </c>
      <c r="B105" s="13"/>
      <c r="C105" s="13"/>
      <c r="D105" s="13">
        <f>+B105-C105</f>
        <v>0</v>
      </c>
      <c r="E105" s="37"/>
      <c r="F105" s="37"/>
      <c r="G105" s="37"/>
      <c r="H105" s="25"/>
      <c r="I105" s="25"/>
      <c r="J105" s="25"/>
      <c r="K105" s="13"/>
      <c r="L105" s="12"/>
      <c r="M105" s="12"/>
      <c r="N105" s="12"/>
      <c r="O105" s="12"/>
      <c r="P105" s="12"/>
      <c r="Q105" s="12"/>
    </row>
    <row r="106" spans="1:17">
      <c r="A106" s="12" t="s">
        <v>21</v>
      </c>
      <c r="B106" s="13"/>
      <c r="C106" s="13"/>
      <c r="D106" s="13">
        <f>+B106-C106</f>
        <v>0</v>
      </c>
      <c r="E106" s="38"/>
      <c r="F106" s="38"/>
      <c r="G106" s="38"/>
      <c r="H106" s="21"/>
      <c r="I106" s="21"/>
      <c r="J106" s="21"/>
      <c r="K106" s="13"/>
      <c r="L106" s="21"/>
      <c r="M106" s="21"/>
      <c r="N106" s="21"/>
      <c r="O106" s="21"/>
      <c r="P106" s="21"/>
      <c r="Q106" s="21"/>
    </row>
    <row r="107" spans="1:17">
      <c r="A107" s="12" t="s">
        <v>22</v>
      </c>
      <c r="B107" s="13"/>
      <c r="C107" s="13"/>
      <c r="D107" s="13">
        <f>+B107-C107</f>
        <v>0</v>
      </c>
      <c r="E107" s="13"/>
      <c r="F107" s="13"/>
      <c r="G107" s="13">
        <f>+F107-E107</f>
        <v>0</v>
      </c>
      <c r="H107" s="13"/>
      <c r="I107" s="13"/>
      <c r="J107" s="13">
        <f t="shared" ref="J107" si="22">+H107-I107</f>
        <v>0</v>
      </c>
      <c r="K107" s="13"/>
      <c r="M107" s="13"/>
      <c r="N107" s="13"/>
      <c r="O107" s="21"/>
      <c r="P107" s="13"/>
      <c r="Q107" s="21"/>
    </row>
    <row r="108" spans="1:17" ht="30">
      <c r="A108" s="12" t="s">
        <v>59</v>
      </c>
      <c r="B108" s="13">
        <f t="shared" ref="B108:C108" si="23">B99</f>
        <v>77618443</v>
      </c>
      <c r="C108" s="13">
        <f t="shared" si="23"/>
        <v>106863323</v>
      </c>
      <c r="D108" s="21"/>
      <c r="E108" s="38"/>
      <c r="F108" s="38"/>
      <c r="G108" s="38"/>
      <c r="H108" s="13"/>
      <c r="I108" s="13"/>
      <c r="J108" s="13"/>
      <c r="K108" s="21"/>
      <c r="L108" s="21"/>
      <c r="M108" s="21"/>
      <c r="N108" s="21"/>
      <c r="O108" s="21"/>
      <c r="P108" s="13"/>
      <c r="Q108" s="21"/>
    </row>
    <row r="109" spans="1:17">
      <c r="A109" s="12" t="s">
        <v>20</v>
      </c>
      <c r="B109" s="25">
        <f t="shared" ref="B109:C109" si="24">+B106-B107+B108</f>
        <v>77618443</v>
      </c>
      <c r="C109" s="25">
        <f t="shared" si="24"/>
        <v>106863323</v>
      </c>
      <c r="D109" s="29">
        <f>+D107+G107+J107-M107</f>
        <v>0</v>
      </c>
      <c r="E109" s="38"/>
      <c r="F109" s="38"/>
      <c r="G109" s="38"/>
      <c r="H109" s="13"/>
      <c r="I109" s="13"/>
      <c r="J109" s="13"/>
      <c r="K109" s="25"/>
      <c r="L109" s="21"/>
      <c r="M109" s="21"/>
      <c r="N109" s="21"/>
      <c r="O109" s="21"/>
      <c r="P109" s="21"/>
      <c r="Q109" s="21"/>
    </row>
    <row r="111" spans="1:17" ht="26.25">
      <c r="A111" s="105" t="s">
        <v>15</v>
      </c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</row>
    <row r="112" spans="1:17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106" t="s">
        <v>44</v>
      </c>
      <c r="L112" s="106"/>
      <c r="M112" s="106"/>
      <c r="N112" s="106"/>
      <c r="O112" s="106"/>
      <c r="P112" s="27"/>
      <c r="Q112" s="27"/>
    </row>
    <row r="113" spans="1:17" ht="45">
      <c r="A113" s="107" t="s">
        <v>45</v>
      </c>
      <c r="B113" s="109" t="s">
        <v>18</v>
      </c>
      <c r="C113" s="111" t="s">
        <v>19</v>
      </c>
      <c r="D113" s="113" t="s">
        <v>46</v>
      </c>
      <c r="E113" s="119" t="s">
        <v>47</v>
      </c>
      <c r="F113" s="119"/>
      <c r="G113" s="119"/>
      <c r="H113" s="115" t="s">
        <v>48</v>
      </c>
      <c r="I113" s="115"/>
      <c r="J113" s="115"/>
      <c r="K113" s="116" t="s">
        <v>49</v>
      </c>
      <c r="L113" s="117"/>
      <c r="M113" s="118" t="s">
        <v>50</v>
      </c>
      <c r="N113" s="118"/>
      <c r="O113" s="7" t="s">
        <v>51</v>
      </c>
      <c r="P113" s="120" t="s">
        <v>52</v>
      </c>
      <c r="Q113" s="121" t="s">
        <v>53</v>
      </c>
    </row>
    <row r="114" spans="1:17" ht="30">
      <c r="A114" s="108"/>
      <c r="B114" s="110"/>
      <c r="C114" s="112"/>
      <c r="D114" s="114"/>
      <c r="E114" s="31" t="s">
        <v>18</v>
      </c>
      <c r="F114" s="31" t="s">
        <v>19</v>
      </c>
      <c r="G114" s="31" t="s">
        <v>54</v>
      </c>
      <c r="H114" s="28" t="s">
        <v>18</v>
      </c>
      <c r="I114" s="28" t="s">
        <v>19</v>
      </c>
      <c r="J114" s="28" t="s">
        <v>55</v>
      </c>
      <c r="K114" s="10" t="s">
        <v>56</v>
      </c>
      <c r="L114" s="10" t="s">
        <v>57</v>
      </c>
      <c r="M114" s="10" t="s">
        <v>56</v>
      </c>
      <c r="N114" s="10"/>
      <c r="O114" s="11"/>
      <c r="P114" s="118"/>
      <c r="Q114" s="122"/>
    </row>
    <row r="115" spans="1:17" ht="30">
      <c r="A115" s="12" t="s">
        <v>58</v>
      </c>
      <c r="B115" s="13"/>
      <c r="C115" s="13"/>
      <c r="D115" s="13">
        <f>+B115-C115</f>
        <v>0</v>
      </c>
      <c r="E115" s="37"/>
      <c r="F115" s="37"/>
      <c r="G115" s="37"/>
      <c r="H115" s="25"/>
      <c r="I115" s="25"/>
      <c r="J115" s="25"/>
      <c r="K115" s="13"/>
      <c r="L115" s="12"/>
      <c r="M115" s="12"/>
      <c r="N115" s="12"/>
      <c r="O115" s="12"/>
      <c r="P115" s="12"/>
      <c r="Q115" s="12"/>
    </row>
    <row r="116" spans="1:17">
      <c r="A116" s="12" t="s">
        <v>21</v>
      </c>
      <c r="B116" s="13"/>
      <c r="C116" s="13"/>
      <c r="D116" s="13">
        <f>+B116-C116</f>
        <v>0</v>
      </c>
      <c r="E116" s="38"/>
      <c r="F116" s="38"/>
      <c r="G116" s="38"/>
      <c r="H116" s="21"/>
      <c r="I116" s="21"/>
      <c r="J116" s="21"/>
      <c r="K116" s="13"/>
      <c r="L116" s="21"/>
      <c r="M116" s="21"/>
      <c r="N116" s="21"/>
      <c r="O116" s="21"/>
      <c r="P116" s="21"/>
      <c r="Q116" s="21"/>
    </row>
    <row r="117" spans="1:17">
      <c r="A117" s="12" t="s">
        <v>22</v>
      </c>
      <c r="B117" s="13"/>
      <c r="C117" s="13"/>
      <c r="D117" s="13">
        <f>+B117-C117</f>
        <v>0</v>
      </c>
      <c r="E117" s="13"/>
      <c r="F117" s="13"/>
      <c r="G117" s="13">
        <f>+F117-E117</f>
        <v>0</v>
      </c>
      <c r="H117" s="13"/>
      <c r="I117" s="13"/>
      <c r="J117" s="13">
        <f t="shared" ref="J117" si="25">+H117-I117</f>
        <v>0</v>
      </c>
      <c r="K117" s="13"/>
      <c r="M117" s="13"/>
      <c r="N117" s="13"/>
      <c r="O117" s="21"/>
      <c r="P117" s="13"/>
      <c r="Q117" s="21"/>
    </row>
    <row r="118" spans="1:17" ht="30">
      <c r="A118" s="12" t="s">
        <v>59</v>
      </c>
      <c r="B118" s="13">
        <f t="shared" ref="B118:C118" si="26">B109</f>
        <v>77618443</v>
      </c>
      <c r="C118" s="13">
        <f t="shared" si="26"/>
        <v>106863323</v>
      </c>
      <c r="D118" s="21"/>
      <c r="E118" s="38"/>
      <c r="F118" s="38"/>
      <c r="G118" s="38"/>
      <c r="H118" s="13"/>
      <c r="I118" s="13"/>
      <c r="J118" s="13"/>
      <c r="K118" s="21"/>
      <c r="L118" s="21"/>
      <c r="M118" s="21"/>
      <c r="N118" s="21"/>
      <c r="O118" s="21"/>
      <c r="P118" s="13"/>
      <c r="Q118" s="21"/>
    </row>
    <row r="119" spans="1:17">
      <c r="A119" s="12" t="s">
        <v>20</v>
      </c>
      <c r="B119" s="25">
        <f t="shared" ref="B119:C119" si="27">+B116-B117+B118</f>
        <v>77618443</v>
      </c>
      <c r="C119" s="25">
        <f t="shared" si="27"/>
        <v>106863323</v>
      </c>
      <c r="D119" s="29">
        <f>+D117+G117+J117-M117</f>
        <v>0</v>
      </c>
      <c r="E119" s="38"/>
      <c r="F119" s="38"/>
      <c r="G119" s="38"/>
      <c r="H119" s="13"/>
      <c r="I119" s="13"/>
      <c r="J119" s="13"/>
      <c r="K119" s="25"/>
      <c r="L119" s="21"/>
      <c r="M119" s="21"/>
      <c r="N119" s="21"/>
      <c r="O119" s="21"/>
      <c r="P119" s="21"/>
      <c r="Q119" s="21"/>
    </row>
  </sheetData>
  <mergeCells count="144">
    <mergeCell ref="K113:L113"/>
    <mergeCell ref="M113:N113"/>
    <mergeCell ref="P113:P114"/>
    <mergeCell ref="Q113:Q114"/>
    <mergeCell ref="A113:A114"/>
    <mergeCell ref="B113:B114"/>
    <mergeCell ref="C113:C114"/>
    <mergeCell ref="D113:D114"/>
    <mergeCell ref="H113:J113"/>
    <mergeCell ref="E113:G113"/>
    <mergeCell ref="K103:L103"/>
    <mergeCell ref="M103:N103"/>
    <mergeCell ref="P103:P104"/>
    <mergeCell ref="Q103:Q104"/>
    <mergeCell ref="A111:Q111"/>
    <mergeCell ref="K112:O112"/>
    <mergeCell ref="A103:A104"/>
    <mergeCell ref="B103:B104"/>
    <mergeCell ref="C103:C104"/>
    <mergeCell ref="D103:D104"/>
    <mergeCell ref="H103:J103"/>
    <mergeCell ref="E103:G103"/>
    <mergeCell ref="K93:L93"/>
    <mergeCell ref="M93:N93"/>
    <mergeCell ref="P93:P94"/>
    <mergeCell ref="Q93:Q94"/>
    <mergeCell ref="A101:Q101"/>
    <mergeCell ref="K102:O102"/>
    <mergeCell ref="A93:A94"/>
    <mergeCell ref="B93:B94"/>
    <mergeCell ref="C93:C94"/>
    <mergeCell ref="D93:D94"/>
    <mergeCell ref="H93:J93"/>
    <mergeCell ref="E93:G93"/>
    <mergeCell ref="K83:L83"/>
    <mergeCell ref="M83:N83"/>
    <mergeCell ref="P83:P84"/>
    <mergeCell ref="Q83:Q84"/>
    <mergeCell ref="A91:Q91"/>
    <mergeCell ref="K92:O92"/>
    <mergeCell ref="A83:A84"/>
    <mergeCell ref="B83:B84"/>
    <mergeCell ref="C83:C84"/>
    <mergeCell ref="D83:D84"/>
    <mergeCell ref="H83:J83"/>
    <mergeCell ref="E83:G83"/>
    <mergeCell ref="K73:L73"/>
    <mergeCell ref="M73:N73"/>
    <mergeCell ref="P73:P74"/>
    <mergeCell ref="Q73:Q74"/>
    <mergeCell ref="A81:Q81"/>
    <mergeCell ref="K82:O82"/>
    <mergeCell ref="A73:A74"/>
    <mergeCell ref="B73:B74"/>
    <mergeCell ref="C73:C74"/>
    <mergeCell ref="D73:D74"/>
    <mergeCell ref="H73:J73"/>
    <mergeCell ref="E73:G73"/>
    <mergeCell ref="K63:L63"/>
    <mergeCell ref="M63:N63"/>
    <mergeCell ref="P63:P64"/>
    <mergeCell ref="Q63:Q64"/>
    <mergeCell ref="A71:Q71"/>
    <mergeCell ref="K72:O72"/>
    <mergeCell ref="A63:A64"/>
    <mergeCell ref="B63:B64"/>
    <mergeCell ref="C63:C64"/>
    <mergeCell ref="D63:D64"/>
    <mergeCell ref="H63:J63"/>
    <mergeCell ref="E63:G63"/>
    <mergeCell ref="K53:L53"/>
    <mergeCell ref="M53:N53"/>
    <mergeCell ref="P53:P54"/>
    <mergeCell ref="Q53:Q54"/>
    <mergeCell ref="A61:Q61"/>
    <mergeCell ref="K62:O62"/>
    <mergeCell ref="A53:A54"/>
    <mergeCell ref="B53:B54"/>
    <mergeCell ref="C53:C54"/>
    <mergeCell ref="D53:D54"/>
    <mergeCell ref="H53:J53"/>
    <mergeCell ref="E53:G53"/>
    <mergeCell ref="K43:L43"/>
    <mergeCell ref="M43:N43"/>
    <mergeCell ref="P43:P44"/>
    <mergeCell ref="Q43:Q44"/>
    <mergeCell ref="A51:Q51"/>
    <mergeCell ref="K52:O52"/>
    <mergeCell ref="A43:A44"/>
    <mergeCell ref="B43:B44"/>
    <mergeCell ref="C43:C44"/>
    <mergeCell ref="D43:D44"/>
    <mergeCell ref="H43:J43"/>
    <mergeCell ref="E43:G43"/>
    <mergeCell ref="K33:L33"/>
    <mergeCell ref="M33:N33"/>
    <mergeCell ref="P33:P34"/>
    <mergeCell ref="Q33:Q34"/>
    <mergeCell ref="A41:Q41"/>
    <mergeCell ref="K42:O42"/>
    <mergeCell ref="A33:A34"/>
    <mergeCell ref="B33:B34"/>
    <mergeCell ref="C33:C34"/>
    <mergeCell ref="D33:D34"/>
    <mergeCell ref="H33:J33"/>
    <mergeCell ref="E33:G33"/>
    <mergeCell ref="K23:L23"/>
    <mergeCell ref="M23:N23"/>
    <mergeCell ref="P23:P24"/>
    <mergeCell ref="Q23:Q24"/>
    <mergeCell ref="A31:Q31"/>
    <mergeCell ref="K32:O32"/>
    <mergeCell ref="A23:A24"/>
    <mergeCell ref="B23:B24"/>
    <mergeCell ref="C23:C24"/>
    <mergeCell ref="D23:D24"/>
    <mergeCell ref="H23:J23"/>
    <mergeCell ref="E23:G23"/>
    <mergeCell ref="K13:L13"/>
    <mergeCell ref="M13:N13"/>
    <mergeCell ref="P13:P14"/>
    <mergeCell ref="Q13:Q14"/>
    <mergeCell ref="A21:Q21"/>
    <mergeCell ref="K22:O22"/>
    <mergeCell ref="P3:P4"/>
    <mergeCell ref="Q3:Q4"/>
    <mergeCell ref="A11:Q11"/>
    <mergeCell ref="K12:O12"/>
    <mergeCell ref="A13:A14"/>
    <mergeCell ref="B13:B14"/>
    <mergeCell ref="C13:C14"/>
    <mergeCell ref="D13:D14"/>
    <mergeCell ref="H13:J13"/>
    <mergeCell ref="E13:G13"/>
    <mergeCell ref="A1:Q1"/>
    <mergeCell ref="K2:O2"/>
    <mergeCell ref="A3:A4"/>
    <mergeCell ref="B3:B4"/>
    <mergeCell ref="C3:C4"/>
    <mergeCell ref="D3:D4"/>
    <mergeCell ref="H3:J3"/>
    <mergeCell ref="K3:L3"/>
    <mergeCell ref="M3:N3"/>
    <mergeCell ref="E3:G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F4BDE-69DC-472E-AC69-BD6F1785BBC5}">
  <sheetPr codeName="Hoja7"/>
  <dimension ref="A1:Q119"/>
  <sheetViews>
    <sheetView topLeftCell="A10" zoomScale="85" zoomScaleNormal="85" workbookViewId="0">
      <selection activeCell="B17" sqref="B17:C17"/>
    </sheetView>
  </sheetViews>
  <sheetFormatPr defaultColWidth="9.140625" defaultRowHeight="15"/>
  <cols>
    <col min="1" max="1" width="13.85546875" style="5" bestFit="1" customWidth="1"/>
    <col min="2" max="3" width="12.7109375" style="6" bestFit="1" customWidth="1"/>
    <col min="4" max="4" width="14.140625" style="6" customWidth="1"/>
    <col min="5" max="5" width="10.85546875" style="5" customWidth="1"/>
    <col min="6" max="6" width="9.140625" style="5" customWidth="1"/>
    <col min="7" max="7" width="12.28515625" style="5" customWidth="1"/>
    <col min="8" max="8" width="12.7109375" style="5" customWidth="1"/>
    <col min="9" max="10" width="15.7109375" style="5" customWidth="1"/>
    <col min="11" max="11" width="9.140625" style="6" bestFit="1" customWidth="1"/>
    <col min="12" max="12" width="11.28515625" style="24" bestFit="1" customWidth="1"/>
    <col min="13" max="14" width="9" style="6" bestFit="1" customWidth="1"/>
    <col min="15" max="15" width="20.5703125" style="24" bestFit="1" customWidth="1"/>
    <col min="16" max="16" width="18" style="5" bestFit="1" customWidth="1"/>
    <col min="17" max="17" width="16.140625" style="5" customWidth="1"/>
    <col min="18" max="16384" width="9.140625" style="5"/>
  </cols>
  <sheetData>
    <row r="1" spans="1:17" ht="26.25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7" s="6" customFormat="1" ht="1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106" t="s">
        <v>44</v>
      </c>
      <c r="L2" s="106"/>
      <c r="M2" s="106"/>
      <c r="N2" s="106"/>
      <c r="O2" s="106"/>
      <c r="P2" s="27"/>
      <c r="Q2" s="27"/>
    </row>
    <row r="3" spans="1:17" s="9" customFormat="1" ht="45" customHeight="1">
      <c r="A3" s="107" t="s">
        <v>45</v>
      </c>
      <c r="B3" s="109" t="s">
        <v>18</v>
      </c>
      <c r="C3" s="111" t="s">
        <v>19</v>
      </c>
      <c r="D3" s="113" t="s">
        <v>46</v>
      </c>
      <c r="E3" s="119" t="s">
        <v>47</v>
      </c>
      <c r="F3" s="119"/>
      <c r="G3" s="119"/>
      <c r="H3" s="115" t="s">
        <v>48</v>
      </c>
      <c r="I3" s="115"/>
      <c r="J3" s="115"/>
      <c r="K3" s="116" t="s">
        <v>49</v>
      </c>
      <c r="L3" s="117"/>
      <c r="M3" s="118" t="s">
        <v>50</v>
      </c>
      <c r="N3" s="118"/>
      <c r="O3" s="7" t="s">
        <v>51</v>
      </c>
      <c r="P3" s="120" t="s">
        <v>52</v>
      </c>
      <c r="Q3" s="121" t="s">
        <v>53</v>
      </c>
    </row>
    <row r="4" spans="1:17" s="9" customFormat="1" ht="30">
      <c r="A4" s="108"/>
      <c r="B4" s="110"/>
      <c r="C4" s="112"/>
      <c r="D4" s="114"/>
      <c r="E4" s="31" t="s">
        <v>18</v>
      </c>
      <c r="F4" s="31" t="s">
        <v>19</v>
      </c>
      <c r="G4" s="31" t="s">
        <v>54</v>
      </c>
      <c r="H4" s="28" t="s">
        <v>18</v>
      </c>
      <c r="I4" s="28" t="s">
        <v>19</v>
      </c>
      <c r="J4" s="28" t="s">
        <v>55</v>
      </c>
      <c r="K4" s="10" t="s">
        <v>56</v>
      </c>
      <c r="L4" s="10" t="s">
        <v>57</v>
      </c>
      <c r="M4" s="10" t="s">
        <v>56</v>
      </c>
      <c r="N4" s="10"/>
      <c r="O4" s="11"/>
      <c r="P4" s="118"/>
      <c r="Q4" s="122"/>
    </row>
    <row r="5" spans="1:17" s="18" customFormat="1" ht="30">
      <c r="A5" s="12" t="s">
        <v>58</v>
      </c>
      <c r="B5" s="13">
        <v>741193234</v>
      </c>
      <c r="C5" s="13"/>
      <c r="D5" s="13">
        <f>+B5-C5</f>
        <v>741193234</v>
      </c>
      <c r="E5" s="14"/>
      <c r="F5" s="14"/>
      <c r="G5" s="14"/>
      <c r="H5" s="15"/>
      <c r="I5" s="15"/>
      <c r="J5" s="15"/>
      <c r="K5" s="13"/>
      <c r="L5" s="12"/>
      <c r="M5" s="12"/>
      <c r="N5" s="12"/>
      <c r="O5" s="16"/>
      <c r="P5" s="17"/>
      <c r="Q5" s="17"/>
    </row>
    <row r="6" spans="1:17">
      <c r="A6" s="12" t="s">
        <v>21</v>
      </c>
      <c r="B6" s="13">
        <v>386815535</v>
      </c>
      <c r="C6" s="13">
        <v>386815535</v>
      </c>
      <c r="D6" s="13">
        <f>+B6-C6</f>
        <v>0</v>
      </c>
      <c r="E6" s="19"/>
      <c r="F6" s="19"/>
      <c r="G6" s="19"/>
      <c r="H6" s="20"/>
      <c r="I6" s="20"/>
      <c r="J6" s="20"/>
      <c r="K6" s="13"/>
      <c r="L6" s="21"/>
      <c r="M6" s="21"/>
      <c r="N6" s="21"/>
      <c r="O6" s="22"/>
      <c r="P6" s="20"/>
      <c r="Q6" s="20"/>
    </row>
    <row r="7" spans="1:17">
      <c r="A7" s="12" t="s">
        <v>22</v>
      </c>
      <c r="B7" s="13">
        <v>45891160</v>
      </c>
      <c r="C7" s="13">
        <v>50891160</v>
      </c>
      <c r="D7" s="13">
        <f>+B7-C7</f>
        <v>-5000000</v>
      </c>
      <c r="E7" s="13">
        <v>5000000</v>
      </c>
      <c r="F7" s="13"/>
      <c r="G7" s="13">
        <f>+E7-F7</f>
        <v>5000000</v>
      </c>
      <c r="H7" s="23"/>
      <c r="I7" s="23"/>
      <c r="J7" s="23">
        <f>+H7-I7</f>
        <v>0</v>
      </c>
      <c r="K7" s="13"/>
      <c r="M7" s="13"/>
      <c r="N7" s="13"/>
      <c r="O7" s="22"/>
      <c r="P7" s="23"/>
      <c r="Q7" s="20"/>
    </row>
    <row r="8" spans="1:17">
      <c r="A8" s="12"/>
      <c r="B8" s="21"/>
      <c r="C8" s="21"/>
      <c r="D8" s="21"/>
      <c r="E8" s="19"/>
      <c r="F8" s="19"/>
      <c r="G8" s="19"/>
      <c r="H8" s="23"/>
      <c r="I8" s="23"/>
      <c r="J8" s="23"/>
      <c r="K8" s="21"/>
      <c r="L8" s="21"/>
      <c r="M8" s="21"/>
      <c r="N8" s="21"/>
      <c r="O8" s="22"/>
      <c r="P8" s="23"/>
      <c r="Q8" s="20"/>
    </row>
    <row r="9" spans="1:17">
      <c r="A9" s="12" t="s">
        <v>20</v>
      </c>
      <c r="B9" s="25">
        <f>+B6-B7</f>
        <v>340924375</v>
      </c>
      <c r="C9" s="25">
        <f t="shared" ref="C9" si="0">+C6-C7</f>
        <v>335924375</v>
      </c>
      <c r="D9" s="25">
        <f>B7-C7+G7+J7+K7+M7+O7+P7+Q7</f>
        <v>0</v>
      </c>
      <c r="E9" s="19"/>
      <c r="F9" s="19"/>
      <c r="G9" s="19"/>
      <c r="H9" s="23"/>
      <c r="I9" s="23"/>
      <c r="J9" s="23"/>
      <c r="K9" s="25"/>
      <c r="L9" s="21"/>
      <c r="M9" s="21"/>
      <c r="N9" s="21"/>
      <c r="O9" s="22"/>
      <c r="P9" s="20"/>
      <c r="Q9" s="20"/>
    </row>
    <row r="10" spans="1:17">
      <c r="A10" s="26"/>
      <c r="L10" s="6"/>
    </row>
    <row r="11" spans="1:17" ht="26.25">
      <c r="A11" s="105" t="s">
        <v>5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</row>
    <row r="12" spans="1:17" s="6" customFormat="1" ht="1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106" t="s">
        <v>44</v>
      </c>
      <c r="L12" s="106"/>
      <c r="M12" s="106"/>
      <c r="N12" s="106"/>
      <c r="O12" s="106"/>
      <c r="P12" s="27"/>
      <c r="Q12" s="27"/>
    </row>
    <row r="13" spans="1:17" s="9" customFormat="1" ht="45" customHeight="1">
      <c r="A13" s="107" t="s">
        <v>45</v>
      </c>
      <c r="B13" s="109" t="s">
        <v>18</v>
      </c>
      <c r="C13" s="111" t="s">
        <v>19</v>
      </c>
      <c r="D13" s="113" t="s">
        <v>46</v>
      </c>
      <c r="E13" s="119" t="s">
        <v>47</v>
      </c>
      <c r="F13" s="119"/>
      <c r="G13" s="119"/>
      <c r="H13" s="115" t="s">
        <v>48</v>
      </c>
      <c r="I13" s="115"/>
      <c r="J13" s="115"/>
      <c r="K13" s="116" t="s">
        <v>49</v>
      </c>
      <c r="L13" s="117"/>
      <c r="M13" s="118" t="s">
        <v>50</v>
      </c>
      <c r="N13" s="118"/>
      <c r="O13" s="7" t="s">
        <v>51</v>
      </c>
      <c r="P13" s="120" t="s">
        <v>52</v>
      </c>
      <c r="Q13" s="121" t="s">
        <v>53</v>
      </c>
    </row>
    <row r="14" spans="1:17" s="9" customFormat="1" ht="30">
      <c r="A14" s="108"/>
      <c r="B14" s="110"/>
      <c r="C14" s="112"/>
      <c r="D14" s="114"/>
      <c r="E14" s="31" t="s">
        <v>18</v>
      </c>
      <c r="F14" s="31" t="s">
        <v>19</v>
      </c>
      <c r="G14" s="31" t="s">
        <v>54</v>
      </c>
      <c r="H14" s="28" t="s">
        <v>18</v>
      </c>
      <c r="I14" s="28" t="s">
        <v>19</v>
      </c>
      <c r="J14" s="28" t="s">
        <v>55</v>
      </c>
      <c r="K14" s="10" t="s">
        <v>56</v>
      </c>
      <c r="L14" s="10" t="s">
        <v>57</v>
      </c>
      <c r="M14" s="10" t="s">
        <v>56</v>
      </c>
      <c r="N14" s="10"/>
      <c r="O14" s="11"/>
      <c r="P14" s="118"/>
      <c r="Q14" s="122"/>
    </row>
    <row r="15" spans="1:17" s="18" customFormat="1" ht="30">
      <c r="A15" s="12" t="s">
        <v>58</v>
      </c>
      <c r="B15" s="13"/>
      <c r="C15" s="13"/>
      <c r="D15" s="13">
        <f>+B15-C15</f>
        <v>0</v>
      </c>
      <c r="E15" s="14"/>
      <c r="F15" s="14"/>
      <c r="G15" s="14"/>
      <c r="H15" s="15"/>
      <c r="I15" s="15"/>
      <c r="J15" s="15"/>
      <c r="K15" s="13"/>
      <c r="L15" s="12"/>
      <c r="M15" s="12"/>
      <c r="N15" s="12"/>
      <c r="O15" s="16"/>
      <c r="P15" s="17"/>
      <c r="Q15" s="17"/>
    </row>
    <row r="16" spans="1:17">
      <c r="A16" s="12" t="s">
        <v>21</v>
      </c>
      <c r="B16" s="13">
        <v>9727908</v>
      </c>
      <c r="C16" s="13">
        <v>11410479</v>
      </c>
      <c r="D16" s="13">
        <f>+B16-C16</f>
        <v>-1682571</v>
      </c>
      <c r="E16" s="19"/>
      <c r="F16" s="19"/>
      <c r="G16" s="19"/>
      <c r="H16" s="20"/>
      <c r="I16" s="20"/>
      <c r="J16" s="20"/>
      <c r="K16" s="13"/>
      <c r="L16" s="21"/>
      <c r="M16" s="21"/>
      <c r="N16" s="21"/>
      <c r="O16" s="22"/>
      <c r="P16" s="20"/>
      <c r="Q16" s="20"/>
    </row>
    <row r="17" spans="1:17">
      <c r="A17" s="12" t="s">
        <v>22</v>
      </c>
      <c r="B17" s="13">
        <v>50013364</v>
      </c>
      <c r="C17" s="13">
        <v>51695928</v>
      </c>
      <c r="D17" s="13">
        <f>+B17-C17</f>
        <v>-1682564</v>
      </c>
      <c r="E17" s="13"/>
      <c r="F17" s="13"/>
      <c r="G17" s="13"/>
      <c r="H17" s="23"/>
      <c r="I17" s="23"/>
      <c r="J17" s="23">
        <f>+H17-I17</f>
        <v>0</v>
      </c>
      <c r="K17" s="13"/>
      <c r="M17" s="13"/>
      <c r="N17" s="13"/>
      <c r="O17" s="22"/>
      <c r="P17" s="23">
        <v>-7</v>
      </c>
      <c r="Q17" s="13">
        <v>1682571</v>
      </c>
    </row>
    <row r="18" spans="1:17" ht="30">
      <c r="A18" s="12" t="s">
        <v>59</v>
      </c>
      <c r="B18" s="13">
        <f>B9</f>
        <v>340924375</v>
      </c>
      <c r="C18" s="13">
        <f>C9</f>
        <v>335924375</v>
      </c>
      <c r="D18" s="21"/>
      <c r="E18" s="19"/>
      <c r="F18" s="19"/>
      <c r="G18" s="19"/>
      <c r="H18" s="23"/>
      <c r="I18" s="23"/>
      <c r="J18" s="23"/>
      <c r="K18" s="21"/>
      <c r="L18" s="21"/>
      <c r="M18" s="21"/>
      <c r="N18" s="21"/>
      <c r="O18" s="22"/>
      <c r="P18" s="23"/>
      <c r="Q18" s="20"/>
    </row>
    <row r="19" spans="1:17">
      <c r="A19" s="12" t="s">
        <v>20</v>
      </c>
      <c r="B19" s="25">
        <f>+B16-B17+B18</f>
        <v>300638919</v>
      </c>
      <c r="C19" s="25">
        <f>+C16-C17+C18</f>
        <v>295638926</v>
      </c>
      <c r="D19" s="25">
        <f>B17-C17+E17+J17+K17+M17+O17+P17+Q17</f>
        <v>0</v>
      </c>
      <c r="E19" s="19"/>
      <c r="F19" s="19"/>
      <c r="G19" s="19"/>
      <c r="H19" s="23"/>
      <c r="I19" s="23"/>
      <c r="J19" s="23"/>
      <c r="K19" s="25"/>
      <c r="L19" s="21"/>
      <c r="M19" s="21"/>
      <c r="N19" s="21"/>
      <c r="O19" s="22"/>
      <c r="P19" s="20"/>
      <c r="Q19" s="20"/>
    </row>
    <row r="21" spans="1:17" ht="26.25">
      <c r="A21" s="105" t="s">
        <v>6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</row>
    <row r="22" spans="1:17" s="6" customFormat="1" ht="1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106" t="s">
        <v>44</v>
      </c>
      <c r="L22" s="106"/>
      <c r="M22" s="106"/>
      <c r="N22" s="106"/>
      <c r="O22" s="106"/>
      <c r="P22" s="27"/>
      <c r="Q22" s="27"/>
    </row>
    <row r="23" spans="1:17" s="9" customFormat="1" ht="45" customHeight="1">
      <c r="A23" s="107" t="s">
        <v>45</v>
      </c>
      <c r="B23" s="109" t="s">
        <v>18</v>
      </c>
      <c r="C23" s="111" t="s">
        <v>19</v>
      </c>
      <c r="D23" s="113" t="s">
        <v>46</v>
      </c>
      <c r="E23" s="119" t="s">
        <v>47</v>
      </c>
      <c r="F23" s="119"/>
      <c r="G23" s="119"/>
      <c r="H23" s="115" t="s">
        <v>48</v>
      </c>
      <c r="I23" s="115"/>
      <c r="J23" s="115"/>
      <c r="K23" s="116" t="s">
        <v>49</v>
      </c>
      <c r="L23" s="117"/>
      <c r="M23" s="118" t="s">
        <v>50</v>
      </c>
      <c r="N23" s="118"/>
      <c r="O23" s="7" t="s">
        <v>51</v>
      </c>
      <c r="P23" s="120" t="s">
        <v>52</v>
      </c>
      <c r="Q23" s="121" t="s">
        <v>53</v>
      </c>
    </row>
    <row r="24" spans="1:17" s="9" customFormat="1" ht="30">
      <c r="A24" s="108"/>
      <c r="B24" s="110"/>
      <c r="C24" s="112"/>
      <c r="D24" s="114"/>
      <c r="E24" s="31" t="s">
        <v>18</v>
      </c>
      <c r="F24" s="31" t="s">
        <v>19</v>
      </c>
      <c r="G24" s="31" t="s">
        <v>54</v>
      </c>
      <c r="H24" s="28" t="s">
        <v>18</v>
      </c>
      <c r="I24" s="28" t="s">
        <v>19</v>
      </c>
      <c r="J24" s="28" t="s">
        <v>55</v>
      </c>
      <c r="K24" s="10" t="s">
        <v>56</v>
      </c>
      <c r="L24" s="10" t="s">
        <v>57</v>
      </c>
      <c r="M24" s="10" t="s">
        <v>56</v>
      </c>
      <c r="N24" s="10"/>
      <c r="O24" s="11"/>
      <c r="P24" s="118"/>
      <c r="Q24" s="122"/>
    </row>
    <row r="25" spans="1:17" s="18" customFormat="1" ht="30">
      <c r="A25" s="12" t="s">
        <v>58</v>
      </c>
      <c r="B25" s="13"/>
      <c r="C25" s="13"/>
      <c r="D25" s="13">
        <f>+B25-C25</f>
        <v>0</v>
      </c>
      <c r="E25" s="14"/>
      <c r="F25" s="14"/>
      <c r="G25" s="14"/>
      <c r="H25" s="15"/>
      <c r="I25" s="15"/>
      <c r="J25" s="15"/>
      <c r="K25" s="13"/>
      <c r="L25" s="12"/>
      <c r="M25" s="12"/>
      <c r="N25" s="12"/>
      <c r="O25" s="16"/>
      <c r="P25" s="17"/>
      <c r="Q25" s="17"/>
    </row>
    <row r="26" spans="1:17">
      <c r="A26" s="12" t="s">
        <v>21</v>
      </c>
      <c r="B26" s="13"/>
      <c r="C26" s="13"/>
      <c r="D26" s="13">
        <f>+B26-C26</f>
        <v>0</v>
      </c>
      <c r="E26" s="19"/>
      <c r="F26" s="19"/>
      <c r="G26" s="19"/>
      <c r="H26" s="20"/>
      <c r="I26" s="20"/>
      <c r="J26" s="20"/>
      <c r="K26" s="13"/>
      <c r="L26" s="21"/>
      <c r="M26" s="21"/>
      <c r="N26" s="21"/>
      <c r="O26" s="22"/>
      <c r="P26" s="20"/>
      <c r="Q26" s="20"/>
    </row>
    <row r="27" spans="1:17">
      <c r="A27" s="12" t="s">
        <v>22</v>
      </c>
      <c r="B27" s="13"/>
      <c r="C27" s="13"/>
      <c r="D27" s="13">
        <f>+B27-C27</f>
        <v>0</v>
      </c>
      <c r="E27" s="13"/>
      <c r="F27" s="13"/>
      <c r="G27" s="13"/>
      <c r="H27" s="23"/>
      <c r="I27" s="23"/>
      <c r="J27" s="23">
        <f>+H27-I27</f>
        <v>0</v>
      </c>
      <c r="K27" s="13"/>
      <c r="M27" s="13"/>
      <c r="N27" s="13"/>
      <c r="O27" s="22"/>
      <c r="P27" s="23"/>
      <c r="Q27" s="20"/>
    </row>
    <row r="28" spans="1:17" ht="30">
      <c r="A28" s="12" t="s">
        <v>59</v>
      </c>
      <c r="B28" s="13">
        <f>B19</f>
        <v>300638919</v>
      </c>
      <c r="C28" s="13">
        <f>C19</f>
        <v>295638926</v>
      </c>
      <c r="D28" s="21"/>
      <c r="E28" s="19"/>
      <c r="F28" s="19"/>
      <c r="G28" s="19"/>
      <c r="H28" s="23"/>
      <c r="I28" s="23"/>
      <c r="J28" s="23"/>
      <c r="K28" s="21"/>
      <c r="L28" s="21"/>
      <c r="M28" s="21"/>
      <c r="N28" s="21"/>
      <c r="O28" s="22"/>
      <c r="P28" s="23"/>
      <c r="Q28" s="20"/>
    </row>
    <row r="29" spans="1:17">
      <c r="A29" s="12" t="s">
        <v>20</v>
      </c>
      <c r="B29" s="25">
        <f>+B26-B27+B28</f>
        <v>300638919</v>
      </c>
      <c r="C29" s="25">
        <f>+C26-C27+C28</f>
        <v>295638926</v>
      </c>
      <c r="D29" s="25">
        <f>B27-C27+E27+J27+K27+M27+O27+P27+Q27</f>
        <v>0</v>
      </c>
      <c r="E29" s="19"/>
      <c r="F29" s="19"/>
      <c r="G29" s="19"/>
      <c r="H29" s="23"/>
      <c r="I29" s="23"/>
      <c r="J29" s="23"/>
      <c r="K29" s="25"/>
      <c r="L29" s="21"/>
      <c r="M29" s="21"/>
      <c r="N29" s="21"/>
      <c r="O29" s="22"/>
      <c r="P29" s="20"/>
      <c r="Q29" s="20"/>
    </row>
    <row r="31" spans="1:17" ht="26.25">
      <c r="A31" s="105" t="s">
        <v>7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</row>
    <row r="32" spans="1:17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106" t="s">
        <v>44</v>
      </c>
      <c r="L32" s="106"/>
      <c r="M32" s="106"/>
      <c r="N32" s="106"/>
      <c r="O32" s="106"/>
      <c r="P32" s="27"/>
      <c r="Q32" s="27"/>
    </row>
    <row r="33" spans="1:17" ht="45">
      <c r="A33" s="107" t="s">
        <v>45</v>
      </c>
      <c r="B33" s="109" t="s">
        <v>18</v>
      </c>
      <c r="C33" s="111" t="s">
        <v>19</v>
      </c>
      <c r="D33" s="113" t="s">
        <v>46</v>
      </c>
      <c r="E33" s="119" t="s">
        <v>47</v>
      </c>
      <c r="F33" s="119"/>
      <c r="G33" s="119"/>
      <c r="H33" s="115" t="s">
        <v>48</v>
      </c>
      <c r="I33" s="115"/>
      <c r="J33" s="115"/>
      <c r="K33" s="116" t="s">
        <v>49</v>
      </c>
      <c r="L33" s="117"/>
      <c r="M33" s="118" t="s">
        <v>50</v>
      </c>
      <c r="N33" s="118"/>
      <c r="O33" s="7" t="s">
        <v>51</v>
      </c>
      <c r="P33" s="120" t="s">
        <v>52</v>
      </c>
      <c r="Q33" s="121" t="s">
        <v>53</v>
      </c>
    </row>
    <row r="34" spans="1:17" ht="30">
      <c r="A34" s="108"/>
      <c r="B34" s="110"/>
      <c r="C34" s="112"/>
      <c r="D34" s="114"/>
      <c r="E34" s="31" t="s">
        <v>18</v>
      </c>
      <c r="F34" s="31" t="s">
        <v>19</v>
      </c>
      <c r="G34" s="31" t="s">
        <v>54</v>
      </c>
      <c r="H34" s="28" t="s">
        <v>18</v>
      </c>
      <c r="I34" s="28" t="s">
        <v>19</v>
      </c>
      <c r="J34" s="28" t="s">
        <v>55</v>
      </c>
      <c r="K34" s="10" t="s">
        <v>56</v>
      </c>
      <c r="L34" s="10" t="s">
        <v>57</v>
      </c>
      <c r="M34" s="10" t="s">
        <v>56</v>
      </c>
      <c r="N34" s="10"/>
      <c r="O34" s="11"/>
      <c r="P34" s="118"/>
      <c r="Q34" s="122"/>
    </row>
    <row r="35" spans="1:17" ht="30">
      <c r="A35" s="12" t="s">
        <v>58</v>
      </c>
      <c r="B35" s="13"/>
      <c r="C35" s="13"/>
      <c r="D35" s="13">
        <f t="shared" ref="D35:D37" si="1">+B35-C35</f>
        <v>0</v>
      </c>
      <c r="E35" s="14"/>
      <c r="F35" s="14"/>
      <c r="G35" s="14"/>
      <c r="H35" s="15"/>
      <c r="I35" s="15"/>
      <c r="J35" s="15"/>
      <c r="K35" s="13"/>
      <c r="L35" s="12"/>
      <c r="M35" s="12"/>
      <c r="N35" s="12"/>
      <c r="O35" s="16"/>
      <c r="P35" s="17"/>
      <c r="Q35" s="17"/>
    </row>
    <row r="36" spans="1:17">
      <c r="A36" s="12" t="s">
        <v>21</v>
      </c>
      <c r="B36" s="13"/>
      <c r="C36" s="13"/>
      <c r="D36" s="13">
        <f t="shared" si="1"/>
        <v>0</v>
      </c>
      <c r="E36" s="19"/>
      <c r="F36" s="19"/>
      <c r="G36" s="19"/>
      <c r="H36" s="20"/>
      <c r="I36" s="20"/>
      <c r="J36" s="20"/>
      <c r="K36" s="13"/>
      <c r="L36" s="21"/>
      <c r="M36" s="21"/>
      <c r="N36" s="21"/>
      <c r="O36" s="22"/>
      <c r="P36" s="20"/>
      <c r="Q36" s="20"/>
    </row>
    <row r="37" spans="1:17">
      <c r="A37" s="12" t="s">
        <v>22</v>
      </c>
      <c r="B37" s="13"/>
      <c r="C37" s="13"/>
      <c r="D37" s="13">
        <f t="shared" si="1"/>
        <v>0</v>
      </c>
      <c r="E37" s="13"/>
      <c r="F37" s="13"/>
      <c r="G37" s="13"/>
      <c r="H37" s="23"/>
      <c r="I37" s="23"/>
      <c r="J37" s="23">
        <f t="shared" ref="J37" si="2">+H37-I37</f>
        <v>0</v>
      </c>
      <c r="K37" s="13"/>
      <c r="M37" s="13"/>
      <c r="N37" s="13"/>
      <c r="O37" s="22"/>
      <c r="P37" s="23"/>
      <c r="Q37" s="20"/>
    </row>
    <row r="38" spans="1:17" ht="30">
      <c r="A38" s="12" t="s">
        <v>59</v>
      </c>
      <c r="B38" s="13">
        <f t="shared" ref="B38:C38" si="3">B29</f>
        <v>300638919</v>
      </c>
      <c r="C38" s="13">
        <f t="shared" si="3"/>
        <v>295638926</v>
      </c>
      <c r="D38" s="21"/>
      <c r="E38" s="19"/>
      <c r="F38" s="19"/>
      <c r="G38" s="19"/>
      <c r="H38" s="23"/>
      <c r="I38" s="23"/>
      <c r="J38" s="23"/>
      <c r="K38" s="21"/>
      <c r="L38" s="21"/>
      <c r="M38" s="21"/>
      <c r="N38" s="21"/>
      <c r="O38" s="22"/>
      <c r="P38" s="23"/>
      <c r="Q38" s="20"/>
    </row>
    <row r="39" spans="1:17">
      <c r="A39" s="12" t="s">
        <v>20</v>
      </c>
      <c r="B39" s="25">
        <f t="shared" ref="B39:C39" si="4">+B36-B37+B38</f>
        <v>300638919</v>
      </c>
      <c r="C39" s="25">
        <f t="shared" si="4"/>
        <v>295638926</v>
      </c>
      <c r="D39" s="25">
        <f t="shared" ref="D39" si="5">B37-C37+E37+J37+K37+M37+O37+P37+Q37</f>
        <v>0</v>
      </c>
      <c r="E39" s="19"/>
      <c r="F39" s="19"/>
      <c r="G39" s="19"/>
      <c r="H39" s="23"/>
      <c r="I39" s="23"/>
      <c r="J39" s="23"/>
      <c r="K39" s="25"/>
      <c r="L39" s="21"/>
      <c r="M39" s="21"/>
      <c r="N39" s="21"/>
      <c r="O39" s="22"/>
      <c r="P39" s="20"/>
      <c r="Q39" s="20"/>
    </row>
    <row r="41" spans="1:17" ht="26.25">
      <c r="A41" s="105" t="s">
        <v>8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</row>
    <row r="42" spans="1:17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106" t="s">
        <v>44</v>
      </c>
      <c r="L42" s="106"/>
      <c r="M42" s="106"/>
      <c r="N42" s="106"/>
      <c r="O42" s="106"/>
      <c r="P42" s="27"/>
      <c r="Q42" s="27"/>
    </row>
    <row r="43" spans="1:17" ht="45">
      <c r="A43" s="107" t="s">
        <v>45</v>
      </c>
      <c r="B43" s="109" t="s">
        <v>18</v>
      </c>
      <c r="C43" s="111" t="s">
        <v>19</v>
      </c>
      <c r="D43" s="113" t="s">
        <v>46</v>
      </c>
      <c r="E43" s="119" t="s">
        <v>47</v>
      </c>
      <c r="F43" s="119"/>
      <c r="G43" s="119"/>
      <c r="H43" s="115" t="s">
        <v>48</v>
      </c>
      <c r="I43" s="115"/>
      <c r="J43" s="115"/>
      <c r="K43" s="116" t="s">
        <v>49</v>
      </c>
      <c r="L43" s="117"/>
      <c r="M43" s="118" t="s">
        <v>50</v>
      </c>
      <c r="N43" s="118"/>
      <c r="O43" s="7" t="s">
        <v>51</v>
      </c>
      <c r="P43" s="120" t="s">
        <v>52</v>
      </c>
      <c r="Q43" s="121" t="s">
        <v>53</v>
      </c>
    </row>
    <row r="44" spans="1:17" ht="30">
      <c r="A44" s="108"/>
      <c r="B44" s="110"/>
      <c r="C44" s="112"/>
      <c r="D44" s="114"/>
      <c r="E44" s="31" t="s">
        <v>18</v>
      </c>
      <c r="F44" s="31" t="s">
        <v>19</v>
      </c>
      <c r="G44" s="31" t="s">
        <v>54</v>
      </c>
      <c r="H44" s="28" t="s">
        <v>18</v>
      </c>
      <c r="I44" s="28" t="s">
        <v>19</v>
      </c>
      <c r="J44" s="28" t="s">
        <v>55</v>
      </c>
      <c r="K44" s="10" t="s">
        <v>56</v>
      </c>
      <c r="L44" s="10" t="s">
        <v>57</v>
      </c>
      <c r="M44" s="10" t="s">
        <v>56</v>
      </c>
      <c r="N44" s="10"/>
      <c r="O44" s="11"/>
      <c r="P44" s="118"/>
      <c r="Q44" s="122"/>
    </row>
    <row r="45" spans="1:17" ht="30">
      <c r="A45" s="12" t="s">
        <v>58</v>
      </c>
      <c r="B45" s="13"/>
      <c r="C45" s="13"/>
      <c r="D45" s="13">
        <f t="shared" ref="D45:D47" si="6">+B45-C45</f>
        <v>0</v>
      </c>
      <c r="E45" s="14"/>
      <c r="F45" s="14"/>
      <c r="G45" s="14"/>
      <c r="H45" s="15"/>
      <c r="I45" s="15"/>
      <c r="J45" s="15"/>
      <c r="K45" s="13"/>
      <c r="L45" s="12"/>
      <c r="M45" s="12"/>
      <c r="N45" s="12"/>
      <c r="O45" s="16"/>
      <c r="P45" s="17"/>
      <c r="Q45" s="17"/>
    </row>
    <row r="46" spans="1:17">
      <c r="A46" s="12" t="s">
        <v>21</v>
      </c>
      <c r="B46" s="13"/>
      <c r="C46" s="13"/>
      <c r="D46" s="13">
        <f t="shared" si="6"/>
        <v>0</v>
      </c>
      <c r="E46" s="19"/>
      <c r="F46" s="19"/>
      <c r="G46" s="19"/>
      <c r="H46" s="20"/>
      <c r="I46" s="20"/>
      <c r="J46" s="20"/>
      <c r="K46" s="13"/>
      <c r="L46" s="21"/>
      <c r="M46" s="21"/>
      <c r="N46" s="21"/>
      <c r="O46" s="22"/>
      <c r="P46" s="20"/>
      <c r="Q46" s="20"/>
    </row>
    <row r="47" spans="1:17">
      <c r="A47" s="12" t="s">
        <v>22</v>
      </c>
      <c r="B47" s="13"/>
      <c r="C47" s="13"/>
      <c r="D47" s="13">
        <f t="shared" si="6"/>
        <v>0</v>
      </c>
      <c r="E47" s="13"/>
      <c r="F47" s="13"/>
      <c r="G47" s="13"/>
      <c r="H47" s="23"/>
      <c r="I47" s="23"/>
      <c r="J47" s="23">
        <f t="shared" ref="J47" si="7">+H47-I47</f>
        <v>0</v>
      </c>
      <c r="K47" s="13"/>
      <c r="M47" s="13"/>
      <c r="N47" s="13"/>
      <c r="O47" s="22"/>
      <c r="P47" s="23"/>
      <c r="Q47" s="20"/>
    </row>
    <row r="48" spans="1:17" ht="30">
      <c r="A48" s="12" t="s">
        <v>59</v>
      </c>
      <c r="B48" s="13">
        <f t="shared" ref="B48:C48" si="8">B39</f>
        <v>300638919</v>
      </c>
      <c r="C48" s="13">
        <f t="shared" si="8"/>
        <v>295638926</v>
      </c>
      <c r="D48" s="21"/>
      <c r="E48" s="19"/>
      <c r="F48" s="19"/>
      <c r="G48" s="19"/>
      <c r="H48" s="23"/>
      <c r="I48" s="23"/>
      <c r="J48" s="23"/>
      <c r="K48" s="21"/>
      <c r="L48" s="21"/>
      <c r="M48" s="21"/>
      <c r="N48" s="21"/>
      <c r="O48" s="22"/>
      <c r="P48" s="23"/>
      <c r="Q48" s="20"/>
    </row>
    <row r="49" spans="1:17">
      <c r="A49" s="12" t="s">
        <v>20</v>
      </c>
      <c r="B49" s="25">
        <f t="shared" ref="B49:C49" si="9">+B46-B47+B48</f>
        <v>300638919</v>
      </c>
      <c r="C49" s="25">
        <f t="shared" si="9"/>
        <v>295638926</v>
      </c>
      <c r="D49" s="25">
        <f t="shared" ref="D49" si="10">B47-C47+E47+J47+K47+M47+O47+P47+Q47</f>
        <v>0</v>
      </c>
      <c r="E49" s="19"/>
      <c r="F49" s="19"/>
      <c r="G49" s="19"/>
      <c r="H49" s="23"/>
      <c r="I49" s="23"/>
      <c r="J49" s="23"/>
      <c r="K49" s="25"/>
      <c r="L49" s="21"/>
      <c r="M49" s="21"/>
      <c r="N49" s="21"/>
      <c r="O49" s="22"/>
      <c r="P49" s="20"/>
      <c r="Q49" s="20"/>
    </row>
    <row r="51" spans="1:17" ht="26.25">
      <c r="A51" s="105" t="s">
        <v>9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</row>
    <row r="52" spans="1:17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106" t="s">
        <v>44</v>
      </c>
      <c r="L52" s="106"/>
      <c r="M52" s="106"/>
      <c r="N52" s="106"/>
      <c r="O52" s="106"/>
      <c r="P52" s="27"/>
      <c r="Q52" s="27"/>
    </row>
    <row r="53" spans="1:17" ht="45">
      <c r="A53" s="107" t="s">
        <v>45</v>
      </c>
      <c r="B53" s="109" t="s">
        <v>18</v>
      </c>
      <c r="C53" s="111" t="s">
        <v>19</v>
      </c>
      <c r="D53" s="113" t="s">
        <v>46</v>
      </c>
      <c r="E53" s="119" t="s">
        <v>47</v>
      </c>
      <c r="F53" s="119"/>
      <c r="G53" s="119"/>
      <c r="H53" s="115" t="s">
        <v>48</v>
      </c>
      <c r="I53" s="115"/>
      <c r="J53" s="115"/>
      <c r="K53" s="116" t="s">
        <v>49</v>
      </c>
      <c r="L53" s="117"/>
      <c r="M53" s="118" t="s">
        <v>50</v>
      </c>
      <c r="N53" s="118"/>
      <c r="O53" s="7" t="s">
        <v>51</v>
      </c>
      <c r="P53" s="120" t="s">
        <v>52</v>
      </c>
      <c r="Q53" s="121" t="s">
        <v>53</v>
      </c>
    </row>
    <row r="54" spans="1:17" ht="30">
      <c r="A54" s="108"/>
      <c r="B54" s="110"/>
      <c r="C54" s="112"/>
      <c r="D54" s="114"/>
      <c r="E54" s="31" t="s">
        <v>18</v>
      </c>
      <c r="F54" s="31" t="s">
        <v>19</v>
      </c>
      <c r="G54" s="31" t="s">
        <v>54</v>
      </c>
      <c r="H54" s="28" t="s">
        <v>18</v>
      </c>
      <c r="I54" s="28" t="s">
        <v>19</v>
      </c>
      <c r="J54" s="28" t="s">
        <v>55</v>
      </c>
      <c r="K54" s="10" t="s">
        <v>56</v>
      </c>
      <c r="L54" s="10" t="s">
        <v>57</v>
      </c>
      <c r="M54" s="10" t="s">
        <v>56</v>
      </c>
      <c r="N54" s="10"/>
      <c r="O54" s="11"/>
      <c r="P54" s="118"/>
      <c r="Q54" s="122"/>
    </row>
    <row r="55" spans="1:17" ht="30">
      <c r="A55" s="12" t="s">
        <v>58</v>
      </c>
      <c r="B55" s="13"/>
      <c r="C55" s="13"/>
      <c r="D55" s="13">
        <f t="shared" ref="D55:D57" si="11">+B55-C55</f>
        <v>0</v>
      </c>
      <c r="E55" s="14"/>
      <c r="F55" s="14"/>
      <c r="G55" s="14"/>
      <c r="H55" s="15"/>
      <c r="I55" s="15"/>
      <c r="J55" s="15"/>
      <c r="K55" s="13"/>
      <c r="L55" s="12"/>
      <c r="M55" s="12"/>
      <c r="N55" s="12"/>
      <c r="O55" s="16"/>
      <c r="P55" s="17"/>
      <c r="Q55" s="17"/>
    </row>
    <row r="56" spans="1:17">
      <c r="A56" s="12" t="s">
        <v>21</v>
      </c>
      <c r="B56" s="13"/>
      <c r="C56" s="13"/>
      <c r="D56" s="13">
        <f t="shared" si="11"/>
        <v>0</v>
      </c>
      <c r="E56" s="19"/>
      <c r="F56" s="19"/>
      <c r="G56" s="19"/>
      <c r="H56" s="20"/>
      <c r="I56" s="20"/>
      <c r="J56" s="20"/>
      <c r="K56" s="13"/>
      <c r="L56" s="21"/>
      <c r="M56" s="21"/>
      <c r="N56" s="21"/>
      <c r="O56" s="22"/>
      <c r="P56" s="20"/>
      <c r="Q56" s="20"/>
    </row>
    <row r="57" spans="1:17">
      <c r="A57" s="12" t="s">
        <v>22</v>
      </c>
      <c r="B57" s="13"/>
      <c r="C57" s="13"/>
      <c r="D57" s="13">
        <f t="shared" si="11"/>
        <v>0</v>
      </c>
      <c r="E57" s="13"/>
      <c r="F57" s="13"/>
      <c r="G57" s="13"/>
      <c r="H57" s="23"/>
      <c r="I57" s="23"/>
      <c r="J57" s="23">
        <f t="shared" ref="J57" si="12">+H57-I57</f>
        <v>0</v>
      </c>
      <c r="K57" s="13"/>
      <c r="M57" s="13"/>
      <c r="N57" s="13"/>
      <c r="O57" s="22"/>
      <c r="P57" s="23"/>
      <c r="Q57" s="20"/>
    </row>
    <row r="58" spans="1:17" ht="30">
      <c r="A58" s="12" t="s">
        <v>59</v>
      </c>
      <c r="B58" s="13">
        <f t="shared" ref="B58:C58" si="13">B49</f>
        <v>300638919</v>
      </c>
      <c r="C58" s="13">
        <f t="shared" si="13"/>
        <v>295638926</v>
      </c>
      <c r="D58" s="21"/>
      <c r="E58" s="19"/>
      <c r="F58" s="19"/>
      <c r="G58" s="19"/>
      <c r="H58" s="23"/>
      <c r="I58" s="23"/>
      <c r="J58" s="23"/>
      <c r="K58" s="21"/>
      <c r="L58" s="21"/>
      <c r="M58" s="21"/>
      <c r="N58" s="21"/>
      <c r="O58" s="22"/>
      <c r="P58" s="23"/>
      <c r="Q58" s="20"/>
    </row>
    <row r="59" spans="1:17">
      <c r="A59" s="12" t="s">
        <v>20</v>
      </c>
      <c r="B59" s="25">
        <f t="shared" ref="B59:C59" si="14">+B56-B57+B58</f>
        <v>300638919</v>
      </c>
      <c r="C59" s="25">
        <f t="shared" si="14"/>
        <v>295638926</v>
      </c>
      <c r="D59" s="25">
        <f t="shared" ref="D59" si="15">B57-C57+E57+J57+K57+M57+O57+P57+Q57</f>
        <v>0</v>
      </c>
      <c r="E59" s="19"/>
      <c r="F59" s="19"/>
      <c r="G59" s="19"/>
      <c r="H59" s="23"/>
      <c r="I59" s="23"/>
      <c r="J59" s="23"/>
      <c r="K59" s="25"/>
      <c r="L59" s="21"/>
      <c r="M59" s="21"/>
      <c r="N59" s="21"/>
      <c r="O59" s="22"/>
      <c r="P59" s="20"/>
      <c r="Q59" s="20"/>
    </row>
    <row r="61" spans="1:17" ht="26.25">
      <c r="A61" s="105" t="s">
        <v>10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</row>
    <row r="62" spans="1:17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106" t="s">
        <v>44</v>
      </c>
      <c r="L62" s="106"/>
      <c r="M62" s="106"/>
      <c r="N62" s="106"/>
      <c r="O62" s="106"/>
      <c r="P62" s="27"/>
      <c r="Q62" s="27"/>
    </row>
    <row r="63" spans="1:17" ht="45">
      <c r="A63" s="107" t="s">
        <v>45</v>
      </c>
      <c r="B63" s="109" t="s">
        <v>18</v>
      </c>
      <c r="C63" s="111" t="s">
        <v>19</v>
      </c>
      <c r="D63" s="113" t="s">
        <v>46</v>
      </c>
      <c r="E63" s="119" t="s">
        <v>47</v>
      </c>
      <c r="F63" s="119"/>
      <c r="G63" s="119"/>
      <c r="H63" s="115" t="s">
        <v>48</v>
      </c>
      <c r="I63" s="115"/>
      <c r="J63" s="115"/>
      <c r="K63" s="116" t="s">
        <v>49</v>
      </c>
      <c r="L63" s="117"/>
      <c r="M63" s="118" t="s">
        <v>50</v>
      </c>
      <c r="N63" s="118"/>
      <c r="O63" s="7" t="s">
        <v>51</v>
      </c>
      <c r="P63" s="120" t="s">
        <v>52</v>
      </c>
      <c r="Q63" s="121" t="s">
        <v>53</v>
      </c>
    </row>
    <row r="64" spans="1:17" ht="30">
      <c r="A64" s="108"/>
      <c r="B64" s="110"/>
      <c r="C64" s="112"/>
      <c r="D64" s="114"/>
      <c r="E64" s="31" t="s">
        <v>18</v>
      </c>
      <c r="F64" s="31" t="s">
        <v>19</v>
      </c>
      <c r="G64" s="31" t="s">
        <v>54</v>
      </c>
      <c r="H64" s="28" t="s">
        <v>18</v>
      </c>
      <c r="I64" s="28" t="s">
        <v>19</v>
      </c>
      <c r="J64" s="28" t="s">
        <v>55</v>
      </c>
      <c r="K64" s="10" t="s">
        <v>56</v>
      </c>
      <c r="L64" s="10" t="s">
        <v>57</v>
      </c>
      <c r="M64" s="10" t="s">
        <v>56</v>
      </c>
      <c r="N64" s="10"/>
      <c r="O64" s="11"/>
      <c r="P64" s="118"/>
      <c r="Q64" s="122"/>
    </row>
    <row r="65" spans="1:17" ht="30">
      <c r="A65" s="12" t="s">
        <v>58</v>
      </c>
      <c r="B65" s="13"/>
      <c r="C65" s="13"/>
      <c r="D65" s="13">
        <f t="shared" ref="D65:D67" si="16">+B65-C65</f>
        <v>0</v>
      </c>
      <c r="E65" s="14"/>
      <c r="F65" s="14"/>
      <c r="G65" s="14"/>
      <c r="H65" s="15"/>
      <c r="I65" s="15"/>
      <c r="J65" s="15"/>
      <c r="K65" s="13"/>
      <c r="L65" s="12"/>
      <c r="M65" s="12"/>
      <c r="N65" s="12"/>
      <c r="O65" s="16"/>
      <c r="P65" s="17"/>
      <c r="Q65" s="17"/>
    </row>
    <row r="66" spans="1:17">
      <c r="A66" s="12" t="s">
        <v>21</v>
      </c>
      <c r="B66" s="13"/>
      <c r="C66" s="13"/>
      <c r="D66" s="13">
        <f t="shared" si="16"/>
        <v>0</v>
      </c>
      <c r="E66" s="19"/>
      <c r="F66" s="19"/>
      <c r="G66" s="19"/>
      <c r="H66" s="20"/>
      <c r="I66" s="20"/>
      <c r="J66" s="20"/>
      <c r="K66" s="13"/>
      <c r="L66" s="21"/>
      <c r="M66" s="21"/>
      <c r="N66" s="21"/>
      <c r="O66" s="22"/>
      <c r="P66" s="20"/>
      <c r="Q66" s="20"/>
    </row>
    <row r="67" spans="1:17">
      <c r="A67" s="12" t="s">
        <v>22</v>
      </c>
      <c r="B67" s="13"/>
      <c r="C67" s="13"/>
      <c r="D67" s="13">
        <f t="shared" si="16"/>
        <v>0</v>
      </c>
      <c r="E67" s="13"/>
      <c r="F67" s="13"/>
      <c r="G67" s="13"/>
      <c r="H67" s="23"/>
      <c r="I67" s="23"/>
      <c r="J67" s="23">
        <f t="shared" ref="J67" si="17">+H67-I67</f>
        <v>0</v>
      </c>
      <c r="K67" s="13"/>
      <c r="M67" s="13"/>
      <c r="N67" s="13"/>
      <c r="O67" s="22"/>
      <c r="P67" s="23"/>
      <c r="Q67" s="20"/>
    </row>
    <row r="68" spans="1:17" ht="30">
      <c r="A68" s="12" t="s">
        <v>59</v>
      </c>
      <c r="B68" s="13">
        <f t="shared" ref="B68:C68" si="18">B59</f>
        <v>300638919</v>
      </c>
      <c r="C68" s="13">
        <f t="shared" si="18"/>
        <v>295638926</v>
      </c>
      <c r="D68" s="21"/>
      <c r="E68" s="19"/>
      <c r="F68" s="19"/>
      <c r="G68" s="19"/>
      <c r="H68" s="23"/>
      <c r="I68" s="23"/>
      <c r="J68" s="23"/>
      <c r="K68" s="21"/>
      <c r="L68" s="21"/>
      <c r="M68" s="21"/>
      <c r="N68" s="21"/>
      <c r="O68" s="22"/>
      <c r="P68" s="23"/>
      <c r="Q68" s="20"/>
    </row>
    <row r="69" spans="1:17">
      <c r="A69" s="12" t="s">
        <v>20</v>
      </c>
      <c r="B69" s="25">
        <f t="shared" ref="B69:C69" si="19">+B66-B67+B68</f>
        <v>300638919</v>
      </c>
      <c r="C69" s="25">
        <f t="shared" si="19"/>
        <v>295638926</v>
      </c>
      <c r="D69" s="25">
        <f t="shared" ref="D69" si="20">B67-C67+E67+J67+K67+M67+O67+P67+Q67</f>
        <v>0</v>
      </c>
      <c r="E69" s="19"/>
      <c r="F69" s="19"/>
      <c r="G69" s="19"/>
      <c r="H69" s="23"/>
      <c r="I69" s="23"/>
      <c r="J69" s="23"/>
      <c r="K69" s="25"/>
      <c r="L69" s="21"/>
      <c r="M69" s="21"/>
      <c r="N69" s="21"/>
      <c r="O69" s="22"/>
      <c r="P69" s="20"/>
      <c r="Q69" s="20"/>
    </row>
    <row r="71" spans="1:17" ht="26.25">
      <c r="A71" s="105" t="s">
        <v>11</v>
      </c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</row>
    <row r="72" spans="1:17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106" t="s">
        <v>44</v>
      </c>
      <c r="L72" s="106"/>
      <c r="M72" s="106"/>
      <c r="N72" s="106"/>
      <c r="O72" s="106"/>
      <c r="P72" s="27"/>
      <c r="Q72" s="27"/>
    </row>
    <row r="73" spans="1:17" ht="45">
      <c r="A73" s="107" t="s">
        <v>45</v>
      </c>
      <c r="B73" s="109" t="s">
        <v>18</v>
      </c>
      <c r="C73" s="111" t="s">
        <v>19</v>
      </c>
      <c r="D73" s="113" t="s">
        <v>46</v>
      </c>
      <c r="E73" s="119" t="s">
        <v>47</v>
      </c>
      <c r="F73" s="119"/>
      <c r="G73" s="119"/>
      <c r="H73" s="115" t="s">
        <v>48</v>
      </c>
      <c r="I73" s="115"/>
      <c r="J73" s="115"/>
      <c r="K73" s="116" t="s">
        <v>49</v>
      </c>
      <c r="L73" s="117"/>
      <c r="M73" s="118" t="s">
        <v>50</v>
      </c>
      <c r="N73" s="118"/>
      <c r="O73" s="7" t="s">
        <v>51</v>
      </c>
      <c r="P73" s="120" t="s">
        <v>52</v>
      </c>
      <c r="Q73" s="121" t="s">
        <v>53</v>
      </c>
    </row>
    <row r="74" spans="1:17" ht="30">
      <c r="A74" s="108"/>
      <c r="B74" s="110"/>
      <c r="C74" s="112"/>
      <c r="D74" s="114"/>
      <c r="E74" s="31" t="s">
        <v>18</v>
      </c>
      <c r="F74" s="31" t="s">
        <v>19</v>
      </c>
      <c r="G74" s="31" t="s">
        <v>54</v>
      </c>
      <c r="H74" s="28" t="s">
        <v>18</v>
      </c>
      <c r="I74" s="28" t="s">
        <v>19</v>
      </c>
      <c r="J74" s="28" t="s">
        <v>55</v>
      </c>
      <c r="K74" s="10" t="s">
        <v>56</v>
      </c>
      <c r="L74" s="10" t="s">
        <v>57</v>
      </c>
      <c r="M74" s="10" t="s">
        <v>56</v>
      </c>
      <c r="N74" s="10"/>
      <c r="O74" s="11"/>
      <c r="P74" s="118"/>
      <c r="Q74" s="122"/>
    </row>
    <row r="75" spans="1:17" ht="30">
      <c r="A75" s="12" t="s">
        <v>58</v>
      </c>
      <c r="B75" s="13"/>
      <c r="C75" s="13"/>
      <c r="D75" s="13">
        <f t="shared" ref="D75:D77" si="21">+B75-C75</f>
        <v>0</v>
      </c>
      <c r="E75" s="14"/>
      <c r="F75" s="14"/>
      <c r="G75" s="14"/>
      <c r="H75" s="15"/>
      <c r="I75" s="15"/>
      <c r="J75" s="15"/>
      <c r="K75" s="13"/>
      <c r="L75" s="12"/>
      <c r="M75" s="12"/>
      <c r="N75" s="12"/>
      <c r="O75" s="16"/>
      <c r="P75" s="17"/>
      <c r="Q75" s="17"/>
    </row>
    <row r="76" spans="1:17">
      <c r="A76" s="12" t="s">
        <v>21</v>
      </c>
      <c r="B76" s="13"/>
      <c r="C76" s="13"/>
      <c r="D76" s="13">
        <f t="shared" si="21"/>
        <v>0</v>
      </c>
      <c r="E76" s="19"/>
      <c r="F76" s="19"/>
      <c r="G76" s="19"/>
      <c r="H76" s="20"/>
      <c r="I76" s="20"/>
      <c r="J76" s="20"/>
      <c r="K76" s="13"/>
      <c r="L76" s="21"/>
      <c r="M76" s="21"/>
      <c r="N76" s="21"/>
      <c r="O76" s="22"/>
      <c r="P76" s="20"/>
      <c r="Q76" s="20"/>
    </row>
    <row r="77" spans="1:17">
      <c r="A77" s="12" t="s">
        <v>22</v>
      </c>
      <c r="B77" s="13"/>
      <c r="C77" s="13"/>
      <c r="D77" s="13">
        <f t="shared" si="21"/>
        <v>0</v>
      </c>
      <c r="E77" s="13"/>
      <c r="F77" s="13"/>
      <c r="G77" s="13"/>
      <c r="H77" s="23"/>
      <c r="I77" s="23"/>
      <c r="J77" s="23">
        <f t="shared" ref="J77" si="22">+H77-I77</f>
        <v>0</v>
      </c>
      <c r="K77" s="13"/>
      <c r="M77" s="13"/>
      <c r="N77" s="13"/>
      <c r="O77" s="22"/>
      <c r="P77" s="23"/>
      <c r="Q77" s="20"/>
    </row>
    <row r="78" spans="1:17" ht="30">
      <c r="A78" s="12" t="s">
        <v>59</v>
      </c>
      <c r="B78" s="13">
        <f t="shared" ref="B78:C78" si="23">B69</f>
        <v>300638919</v>
      </c>
      <c r="C78" s="13">
        <f t="shared" si="23"/>
        <v>295638926</v>
      </c>
      <c r="D78" s="21"/>
      <c r="E78" s="19"/>
      <c r="F78" s="19"/>
      <c r="G78" s="19"/>
      <c r="H78" s="23"/>
      <c r="I78" s="23"/>
      <c r="J78" s="23"/>
      <c r="K78" s="21"/>
      <c r="L78" s="21"/>
      <c r="M78" s="21"/>
      <c r="N78" s="21"/>
      <c r="O78" s="22"/>
      <c r="P78" s="23"/>
      <c r="Q78" s="20"/>
    </row>
    <row r="79" spans="1:17">
      <c r="A79" s="12" t="s">
        <v>20</v>
      </c>
      <c r="B79" s="25">
        <f t="shared" ref="B79:C79" si="24">+B76-B77+B78</f>
        <v>300638919</v>
      </c>
      <c r="C79" s="25">
        <f t="shared" si="24"/>
        <v>295638926</v>
      </c>
      <c r="D79" s="25">
        <f t="shared" ref="D79" si="25">B77-C77+E77+J77+K77+M77+O77+P77+Q77</f>
        <v>0</v>
      </c>
      <c r="E79" s="19"/>
      <c r="F79" s="19"/>
      <c r="G79" s="19"/>
      <c r="H79" s="23"/>
      <c r="I79" s="23"/>
      <c r="J79" s="23"/>
      <c r="K79" s="25"/>
      <c r="L79" s="21"/>
      <c r="M79" s="21"/>
      <c r="N79" s="21"/>
      <c r="O79" s="22"/>
      <c r="P79" s="20"/>
      <c r="Q79" s="20"/>
    </row>
    <row r="81" spans="1:17" ht="26.25">
      <c r="A81" s="105" t="s">
        <v>60</v>
      </c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</row>
    <row r="82" spans="1:17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106" t="s">
        <v>44</v>
      </c>
      <c r="L82" s="106"/>
      <c r="M82" s="106"/>
      <c r="N82" s="106"/>
      <c r="O82" s="106"/>
      <c r="P82" s="27"/>
      <c r="Q82" s="27"/>
    </row>
    <row r="83" spans="1:17" ht="45">
      <c r="A83" s="107" t="s">
        <v>45</v>
      </c>
      <c r="B83" s="109" t="s">
        <v>18</v>
      </c>
      <c r="C83" s="111" t="s">
        <v>19</v>
      </c>
      <c r="D83" s="113" t="s">
        <v>46</v>
      </c>
      <c r="E83" s="119" t="s">
        <v>47</v>
      </c>
      <c r="F83" s="119"/>
      <c r="G83" s="119"/>
      <c r="H83" s="115" t="s">
        <v>48</v>
      </c>
      <c r="I83" s="115"/>
      <c r="J83" s="115"/>
      <c r="K83" s="116" t="s">
        <v>49</v>
      </c>
      <c r="L83" s="117"/>
      <c r="M83" s="118" t="s">
        <v>50</v>
      </c>
      <c r="N83" s="118"/>
      <c r="O83" s="7" t="s">
        <v>51</v>
      </c>
      <c r="P83" s="120" t="s">
        <v>52</v>
      </c>
      <c r="Q83" s="121" t="s">
        <v>53</v>
      </c>
    </row>
    <row r="84" spans="1:17" ht="30">
      <c r="A84" s="108"/>
      <c r="B84" s="110"/>
      <c r="C84" s="112"/>
      <c r="D84" s="114"/>
      <c r="E84" s="31" t="s">
        <v>18</v>
      </c>
      <c r="F84" s="31" t="s">
        <v>19</v>
      </c>
      <c r="G84" s="31" t="s">
        <v>54</v>
      </c>
      <c r="H84" s="28" t="s">
        <v>18</v>
      </c>
      <c r="I84" s="28" t="s">
        <v>19</v>
      </c>
      <c r="J84" s="28" t="s">
        <v>55</v>
      </c>
      <c r="K84" s="10" t="s">
        <v>56</v>
      </c>
      <c r="L84" s="10" t="s">
        <v>57</v>
      </c>
      <c r="M84" s="10" t="s">
        <v>56</v>
      </c>
      <c r="N84" s="10"/>
      <c r="O84" s="11"/>
      <c r="P84" s="118"/>
      <c r="Q84" s="122"/>
    </row>
    <row r="85" spans="1:17" ht="30">
      <c r="A85" s="12" t="s">
        <v>58</v>
      </c>
      <c r="B85" s="13"/>
      <c r="C85" s="13"/>
      <c r="D85" s="13">
        <f t="shared" ref="D85:D87" si="26">+B85-C85</f>
        <v>0</v>
      </c>
      <c r="E85" s="14"/>
      <c r="F85" s="14"/>
      <c r="G85" s="14"/>
      <c r="H85" s="15"/>
      <c r="I85" s="15"/>
      <c r="J85" s="15"/>
      <c r="K85" s="13"/>
      <c r="L85" s="12"/>
      <c r="M85" s="12"/>
      <c r="N85" s="12"/>
      <c r="O85" s="16"/>
      <c r="P85" s="17"/>
      <c r="Q85" s="17"/>
    </row>
    <row r="86" spans="1:17">
      <c r="A86" s="12" t="s">
        <v>21</v>
      </c>
      <c r="B86" s="13"/>
      <c r="C86" s="13"/>
      <c r="D86" s="13">
        <f t="shared" si="26"/>
        <v>0</v>
      </c>
      <c r="E86" s="19"/>
      <c r="F86" s="19"/>
      <c r="G86" s="19"/>
      <c r="H86" s="20"/>
      <c r="I86" s="20"/>
      <c r="J86" s="20"/>
      <c r="K86" s="13"/>
      <c r="L86" s="21"/>
      <c r="M86" s="21"/>
      <c r="N86" s="21"/>
      <c r="O86" s="22"/>
      <c r="P86" s="20"/>
      <c r="Q86" s="20"/>
    </row>
    <row r="87" spans="1:17">
      <c r="A87" s="12" t="s">
        <v>22</v>
      </c>
      <c r="B87" s="13"/>
      <c r="C87" s="13"/>
      <c r="D87" s="13">
        <f t="shared" si="26"/>
        <v>0</v>
      </c>
      <c r="E87" s="13"/>
      <c r="F87" s="13"/>
      <c r="G87" s="13"/>
      <c r="H87" s="23"/>
      <c r="I87" s="23"/>
      <c r="J87" s="23">
        <f t="shared" ref="J87" si="27">+H87-I87</f>
        <v>0</v>
      </c>
      <c r="K87" s="13"/>
      <c r="M87" s="13"/>
      <c r="N87" s="13"/>
      <c r="O87" s="22"/>
      <c r="P87" s="23"/>
      <c r="Q87" s="20"/>
    </row>
    <row r="88" spans="1:17" ht="30">
      <c r="A88" s="12" t="s">
        <v>59</v>
      </c>
      <c r="B88" s="13">
        <f t="shared" ref="B88:C88" si="28">B79</f>
        <v>300638919</v>
      </c>
      <c r="C88" s="13">
        <f t="shared" si="28"/>
        <v>295638926</v>
      </c>
      <c r="D88" s="21"/>
      <c r="E88" s="19"/>
      <c r="F88" s="19"/>
      <c r="G88" s="19"/>
      <c r="H88" s="23"/>
      <c r="I88" s="23"/>
      <c r="J88" s="23"/>
      <c r="K88" s="21"/>
      <c r="L88" s="21"/>
      <c r="M88" s="21"/>
      <c r="N88" s="21"/>
      <c r="O88" s="22"/>
      <c r="P88" s="23"/>
      <c r="Q88" s="20"/>
    </row>
    <row r="89" spans="1:17">
      <c r="A89" s="12" t="s">
        <v>20</v>
      </c>
      <c r="B89" s="25">
        <f t="shared" ref="B89:C89" si="29">+B86-B87+B88</f>
        <v>300638919</v>
      </c>
      <c r="C89" s="25">
        <f t="shared" si="29"/>
        <v>295638926</v>
      </c>
      <c r="D89" s="25">
        <f t="shared" ref="D89" si="30">B87-C87+E87+J87+K87+M87+O87+P87+Q87</f>
        <v>0</v>
      </c>
      <c r="E89" s="19"/>
      <c r="F89" s="19"/>
      <c r="G89" s="19"/>
      <c r="H89" s="23"/>
      <c r="I89" s="23"/>
      <c r="J89" s="23"/>
      <c r="K89" s="25"/>
      <c r="L89" s="21"/>
      <c r="M89" s="21"/>
      <c r="N89" s="21"/>
      <c r="O89" s="22"/>
      <c r="P89" s="20"/>
      <c r="Q89" s="20"/>
    </row>
    <row r="91" spans="1:17" ht="26.25">
      <c r="A91" s="105" t="s">
        <v>13</v>
      </c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</row>
    <row r="92" spans="1:17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106" t="s">
        <v>44</v>
      </c>
      <c r="L92" s="106"/>
      <c r="M92" s="106"/>
      <c r="N92" s="106"/>
      <c r="O92" s="106"/>
      <c r="P92" s="27"/>
      <c r="Q92" s="27"/>
    </row>
    <row r="93" spans="1:17" ht="45">
      <c r="A93" s="107" t="s">
        <v>45</v>
      </c>
      <c r="B93" s="109" t="s">
        <v>18</v>
      </c>
      <c r="C93" s="111" t="s">
        <v>19</v>
      </c>
      <c r="D93" s="113" t="s">
        <v>46</v>
      </c>
      <c r="E93" s="119" t="s">
        <v>47</v>
      </c>
      <c r="F93" s="119"/>
      <c r="G93" s="119"/>
      <c r="H93" s="115" t="s">
        <v>48</v>
      </c>
      <c r="I93" s="115"/>
      <c r="J93" s="115"/>
      <c r="K93" s="116" t="s">
        <v>49</v>
      </c>
      <c r="L93" s="117"/>
      <c r="M93" s="118" t="s">
        <v>50</v>
      </c>
      <c r="N93" s="118"/>
      <c r="O93" s="7" t="s">
        <v>51</v>
      </c>
      <c r="P93" s="120" t="s">
        <v>52</v>
      </c>
      <c r="Q93" s="121" t="s">
        <v>53</v>
      </c>
    </row>
    <row r="94" spans="1:17" ht="30">
      <c r="A94" s="108"/>
      <c r="B94" s="110"/>
      <c r="C94" s="112"/>
      <c r="D94" s="114"/>
      <c r="E94" s="31" t="s">
        <v>18</v>
      </c>
      <c r="F94" s="31" t="s">
        <v>19</v>
      </c>
      <c r="G94" s="31" t="s">
        <v>54</v>
      </c>
      <c r="H94" s="28" t="s">
        <v>18</v>
      </c>
      <c r="I94" s="28" t="s">
        <v>19</v>
      </c>
      <c r="J94" s="28" t="s">
        <v>55</v>
      </c>
      <c r="K94" s="10" t="s">
        <v>56</v>
      </c>
      <c r="L94" s="10" t="s">
        <v>57</v>
      </c>
      <c r="M94" s="10" t="s">
        <v>56</v>
      </c>
      <c r="N94" s="10"/>
      <c r="O94" s="11"/>
      <c r="P94" s="118"/>
      <c r="Q94" s="122"/>
    </row>
    <row r="95" spans="1:17" ht="30">
      <c r="A95" s="12" t="s">
        <v>58</v>
      </c>
      <c r="B95" s="13"/>
      <c r="C95" s="13"/>
      <c r="D95" s="13">
        <f t="shared" ref="D95:D97" si="31">+B95-C95</f>
        <v>0</v>
      </c>
      <c r="E95" s="14"/>
      <c r="F95" s="14"/>
      <c r="G95" s="14"/>
      <c r="H95" s="15"/>
      <c r="I95" s="15"/>
      <c r="J95" s="15"/>
      <c r="K95" s="13"/>
      <c r="L95" s="12"/>
      <c r="M95" s="12"/>
      <c r="N95" s="12"/>
      <c r="O95" s="16"/>
      <c r="P95" s="17"/>
      <c r="Q95" s="17"/>
    </row>
    <row r="96" spans="1:17">
      <c r="A96" s="12" t="s">
        <v>21</v>
      </c>
      <c r="B96" s="13"/>
      <c r="C96" s="13"/>
      <c r="D96" s="13">
        <f t="shared" si="31"/>
        <v>0</v>
      </c>
      <c r="E96" s="19"/>
      <c r="F96" s="19"/>
      <c r="G96" s="19"/>
      <c r="H96" s="20"/>
      <c r="I96" s="20"/>
      <c r="J96" s="20"/>
      <c r="K96" s="13"/>
      <c r="L96" s="21"/>
      <c r="M96" s="21"/>
      <c r="N96" s="21"/>
      <c r="O96" s="22"/>
      <c r="P96" s="20"/>
      <c r="Q96" s="20"/>
    </row>
    <row r="97" spans="1:17">
      <c r="A97" s="12" t="s">
        <v>22</v>
      </c>
      <c r="B97" s="13"/>
      <c r="C97" s="13"/>
      <c r="D97" s="13">
        <f t="shared" si="31"/>
        <v>0</v>
      </c>
      <c r="E97" s="13"/>
      <c r="F97" s="13"/>
      <c r="G97" s="13"/>
      <c r="H97" s="23"/>
      <c r="I97" s="23"/>
      <c r="J97" s="23">
        <f t="shared" ref="J97" si="32">+H97-I97</f>
        <v>0</v>
      </c>
      <c r="K97" s="13"/>
      <c r="M97" s="13"/>
      <c r="N97" s="13"/>
      <c r="O97" s="22"/>
      <c r="P97" s="23"/>
      <c r="Q97" s="20"/>
    </row>
    <row r="98" spans="1:17" ht="30">
      <c r="A98" s="12" t="s">
        <v>59</v>
      </c>
      <c r="B98" s="13">
        <f t="shared" ref="B98:C98" si="33">B89</f>
        <v>300638919</v>
      </c>
      <c r="C98" s="13">
        <f t="shared" si="33"/>
        <v>295638926</v>
      </c>
      <c r="D98" s="21"/>
      <c r="E98" s="19"/>
      <c r="F98" s="19"/>
      <c r="G98" s="19"/>
      <c r="H98" s="23"/>
      <c r="I98" s="23"/>
      <c r="J98" s="23"/>
      <c r="K98" s="21"/>
      <c r="L98" s="21"/>
      <c r="M98" s="21"/>
      <c r="N98" s="21"/>
      <c r="O98" s="22"/>
      <c r="P98" s="23"/>
      <c r="Q98" s="20"/>
    </row>
    <row r="99" spans="1:17">
      <c r="A99" s="12" t="s">
        <v>20</v>
      </c>
      <c r="B99" s="25">
        <f t="shared" ref="B99:C99" si="34">+B96-B97+B98</f>
        <v>300638919</v>
      </c>
      <c r="C99" s="25">
        <f t="shared" si="34"/>
        <v>295638926</v>
      </c>
      <c r="D99" s="25">
        <f t="shared" ref="D99" si="35">B97-C97+E97+J97+K97+M97+O97+P97+Q97</f>
        <v>0</v>
      </c>
      <c r="E99" s="19"/>
      <c r="F99" s="19"/>
      <c r="G99" s="19"/>
      <c r="H99" s="23"/>
      <c r="I99" s="23"/>
      <c r="J99" s="23"/>
      <c r="K99" s="25"/>
      <c r="L99" s="21"/>
      <c r="M99" s="21"/>
      <c r="N99" s="21"/>
      <c r="O99" s="22"/>
      <c r="P99" s="20"/>
      <c r="Q99" s="20"/>
    </row>
    <row r="101" spans="1:17" ht="26.25">
      <c r="A101" s="105" t="s">
        <v>14</v>
      </c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</row>
    <row r="102" spans="1:17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106" t="s">
        <v>44</v>
      </c>
      <c r="L102" s="106"/>
      <c r="M102" s="106"/>
      <c r="N102" s="106"/>
      <c r="O102" s="106"/>
      <c r="P102" s="27"/>
      <c r="Q102" s="27"/>
    </row>
    <row r="103" spans="1:17" ht="45">
      <c r="A103" s="107" t="s">
        <v>45</v>
      </c>
      <c r="B103" s="109" t="s">
        <v>18</v>
      </c>
      <c r="C103" s="111" t="s">
        <v>19</v>
      </c>
      <c r="D103" s="113" t="s">
        <v>46</v>
      </c>
      <c r="E103" s="119" t="s">
        <v>47</v>
      </c>
      <c r="F103" s="119"/>
      <c r="G103" s="119"/>
      <c r="H103" s="115" t="s">
        <v>48</v>
      </c>
      <c r="I103" s="115"/>
      <c r="J103" s="115"/>
      <c r="K103" s="116" t="s">
        <v>49</v>
      </c>
      <c r="L103" s="117"/>
      <c r="M103" s="118" t="s">
        <v>50</v>
      </c>
      <c r="N103" s="118"/>
      <c r="O103" s="7" t="s">
        <v>51</v>
      </c>
      <c r="P103" s="120" t="s">
        <v>52</v>
      </c>
      <c r="Q103" s="121" t="s">
        <v>53</v>
      </c>
    </row>
    <row r="104" spans="1:17" ht="30">
      <c r="A104" s="108"/>
      <c r="B104" s="110"/>
      <c r="C104" s="112"/>
      <c r="D104" s="114"/>
      <c r="E104" s="31" t="s">
        <v>18</v>
      </c>
      <c r="F104" s="31" t="s">
        <v>19</v>
      </c>
      <c r="G104" s="31" t="s">
        <v>54</v>
      </c>
      <c r="H104" s="28" t="s">
        <v>18</v>
      </c>
      <c r="I104" s="28" t="s">
        <v>19</v>
      </c>
      <c r="J104" s="28" t="s">
        <v>55</v>
      </c>
      <c r="K104" s="10" t="s">
        <v>56</v>
      </c>
      <c r="L104" s="10" t="s">
        <v>57</v>
      </c>
      <c r="M104" s="10" t="s">
        <v>56</v>
      </c>
      <c r="N104" s="10"/>
      <c r="O104" s="11"/>
      <c r="P104" s="118"/>
      <c r="Q104" s="122"/>
    </row>
    <row r="105" spans="1:17" ht="30">
      <c r="A105" s="12" t="s">
        <v>58</v>
      </c>
      <c r="B105" s="13"/>
      <c r="C105" s="13"/>
      <c r="D105" s="13">
        <f t="shared" ref="D105:D107" si="36">+B105-C105</f>
        <v>0</v>
      </c>
      <c r="E105" s="14"/>
      <c r="F105" s="14"/>
      <c r="G105" s="14"/>
      <c r="H105" s="15"/>
      <c r="I105" s="15"/>
      <c r="J105" s="15"/>
      <c r="K105" s="13"/>
      <c r="L105" s="12"/>
      <c r="M105" s="12"/>
      <c r="N105" s="12"/>
      <c r="O105" s="16"/>
      <c r="P105" s="17"/>
      <c r="Q105" s="17"/>
    </row>
    <row r="106" spans="1:17">
      <c r="A106" s="12" t="s">
        <v>21</v>
      </c>
      <c r="B106" s="13"/>
      <c r="C106" s="13"/>
      <c r="D106" s="13">
        <f t="shared" si="36"/>
        <v>0</v>
      </c>
      <c r="E106" s="19"/>
      <c r="F106" s="19"/>
      <c r="G106" s="19"/>
      <c r="H106" s="20"/>
      <c r="I106" s="20"/>
      <c r="J106" s="20"/>
      <c r="K106" s="13"/>
      <c r="L106" s="21"/>
      <c r="M106" s="21"/>
      <c r="N106" s="21"/>
      <c r="O106" s="22"/>
      <c r="P106" s="20"/>
      <c r="Q106" s="20"/>
    </row>
    <row r="107" spans="1:17">
      <c r="A107" s="12" t="s">
        <v>22</v>
      </c>
      <c r="B107" s="13"/>
      <c r="C107" s="13"/>
      <c r="D107" s="13">
        <f t="shared" si="36"/>
        <v>0</v>
      </c>
      <c r="E107" s="13"/>
      <c r="F107" s="13"/>
      <c r="G107" s="13"/>
      <c r="H107" s="23"/>
      <c r="I107" s="23"/>
      <c r="J107" s="23">
        <f t="shared" ref="J107" si="37">+H107-I107</f>
        <v>0</v>
      </c>
      <c r="K107" s="13"/>
      <c r="M107" s="13"/>
      <c r="N107" s="13"/>
      <c r="O107" s="22"/>
      <c r="P107" s="23"/>
      <c r="Q107" s="20"/>
    </row>
    <row r="108" spans="1:17" ht="30">
      <c r="A108" s="12" t="s">
        <v>59</v>
      </c>
      <c r="B108" s="13">
        <f t="shared" ref="B108:C108" si="38">B99</f>
        <v>300638919</v>
      </c>
      <c r="C108" s="13">
        <f t="shared" si="38"/>
        <v>295638926</v>
      </c>
      <c r="D108" s="21"/>
      <c r="E108" s="19"/>
      <c r="F108" s="19"/>
      <c r="G108" s="19"/>
      <c r="H108" s="23"/>
      <c r="I108" s="23"/>
      <c r="J108" s="23"/>
      <c r="K108" s="21"/>
      <c r="L108" s="21"/>
      <c r="M108" s="21"/>
      <c r="N108" s="21"/>
      <c r="O108" s="22"/>
      <c r="P108" s="23"/>
      <c r="Q108" s="20"/>
    </row>
    <row r="109" spans="1:17">
      <c r="A109" s="12" t="s">
        <v>20</v>
      </c>
      <c r="B109" s="25">
        <f t="shared" ref="B109:C109" si="39">+B106-B107+B108</f>
        <v>300638919</v>
      </c>
      <c r="C109" s="25">
        <f t="shared" si="39"/>
        <v>295638926</v>
      </c>
      <c r="D109" s="25">
        <f t="shared" ref="D109" si="40">B107-C107+E107+J107+K107+M107+O107+P107+Q107</f>
        <v>0</v>
      </c>
      <c r="E109" s="19"/>
      <c r="F109" s="19"/>
      <c r="G109" s="19"/>
      <c r="H109" s="23"/>
      <c r="I109" s="23"/>
      <c r="J109" s="23"/>
      <c r="K109" s="25"/>
      <c r="L109" s="21"/>
      <c r="M109" s="21"/>
      <c r="N109" s="21"/>
      <c r="O109" s="22"/>
      <c r="P109" s="20"/>
      <c r="Q109" s="20"/>
    </row>
    <row r="111" spans="1:17" ht="26.25">
      <c r="A111" s="105" t="s">
        <v>15</v>
      </c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</row>
    <row r="112" spans="1:17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106" t="s">
        <v>44</v>
      </c>
      <c r="L112" s="106"/>
      <c r="M112" s="106"/>
      <c r="N112" s="106"/>
      <c r="O112" s="106"/>
      <c r="P112" s="27"/>
      <c r="Q112" s="27"/>
    </row>
    <row r="113" spans="1:17" ht="45">
      <c r="A113" s="107" t="s">
        <v>45</v>
      </c>
      <c r="B113" s="109" t="s">
        <v>18</v>
      </c>
      <c r="C113" s="111" t="s">
        <v>19</v>
      </c>
      <c r="D113" s="113" t="s">
        <v>46</v>
      </c>
      <c r="E113" s="119" t="s">
        <v>47</v>
      </c>
      <c r="F113" s="119"/>
      <c r="G113" s="119"/>
      <c r="H113" s="115" t="s">
        <v>48</v>
      </c>
      <c r="I113" s="115"/>
      <c r="J113" s="115"/>
      <c r="K113" s="116" t="s">
        <v>49</v>
      </c>
      <c r="L113" s="117"/>
      <c r="M113" s="118" t="s">
        <v>50</v>
      </c>
      <c r="N113" s="118"/>
      <c r="O113" s="7" t="s">
        <v>51</v>
      </c>
      <c r="P113" s="120" t="s">
        <v>52</v>
      </c>
      <c r="Q113" s="121" t="s">
        <v>53</v>
      </c>
    </row>
    <row r="114" spans="1:17" ht="30">
      <c r="A114" s="108"/>
      <c r="B114" s="110"/>
      <c r="C114" s="112"/>
      <c r="D114" s="114"/>
      <c r="E114" s="31" t="s">
        <v>18</v>
      </c>
      <c r="F114" s="31" t="s">
        <v>19</v>
      </c>
      <c r="G114" s="31" t="s">
        <v>54</v>
      </c>
      <c r="H114" s="28" t="s">
        <v>18</v>
      </c>
      <c r="I114" s="28" t="s">
        <v>19</v>
      </c>
      <c r="J114" s="28" t="s">
        <v>55</v>
      </c>
      <c r="K114" s="10" t="s">
        <v>56</v>
      </c>
      <c r="L114" s="10" t="s">
        <v>57</v>
      </c>
      <c r="M114" s="10" t="s">
        <v>56</v>
      </c>
      <c r="N114" s="10"/>
      <c r="O114" s="11"/>
      <c r="P114" s="118"/>
      <c r="Q114" s="122"/>
    </row>
    <row r="115" spans="1:17" ht="30">
      <c r="A115" s="12" t="s">
        <v>58</v>
      </c>
      <c r="B115" s="13"/>
      <c r="C115" s="13"/>
      <c r="D115" s="13">
        <f t="shared" ref="D115:D117" si="41">+B115-C115</f>
        <v>0</v>
      </c>
      <c r="E115" s="14"/>
      <c r="F115" s="14"/>
      <c r="G115" s="14"/>
      <c r="H115" s="15"/>
      <c r="I115" s="15"/>
      <c r="J115" s="15"/>
      <c r="K115" s="13"/>
      <c r="L115" s="12"/>
      <c r="M115" s="12"/>
      <c r="N115" s="12"/>
      <c r="O115" s="16"/>
      <c r="P115" s="17"/>
      <c r="Q115" s="17"/>
    </row>
    <row r="116" spans="1:17">
      <c r="A116" s="12" t="s">
        <v>21</v>
      </c>
      <c r="B116" s="13"/>
      <c r="C116" s="13"/>
      <c r="D116" s="13">
        <f t="shared" si="41"/>
        <v>0</v>
      </c>
      <c r="E116" s="19"/>
      <c r="F116" s="19"/>
      <c r="G116" s="19"/>
      <c r="H116" s="20"/>
      <c r="I116" s="20"/>
      <c r="J116" s="20"/>
      <c r="K116" s="13"/>
      <c r="L116" s="21"/>
      <c r="M116" s="21"/>
      <c r="N116" s="21"/>
      <c r="O116" s="22"/>
      <c r="P116" s="20"/>
      <c r="Q116" s="20"/>
    </row>
    <row r="117" spans="1:17">
      <c r="A117" s="12" t="s">
        <v>22</v>
      </c>
      <c r="B117" s="13"/>
      <c r="C117" s="13"/>
      <c r="D117" s="13">
        <f t="shared" si="41"/>
        <v>0</v>
      </c>
      <c r="E117" s="13"/>
      <c r="F117" s="13"/>
      <c r="G117" s="13"/>
      <c r="H117" s="23"/>
      <c r="I117" s="23"/>
      <c r="J117" s="23">
        <f t="shared" ref="J117" si="42">+H117-I117</f>
        <v>0</v>
      </c>
      <c r="K117" s="13"/>
      <c r="M117" s="13"/>
      <c r="N117" s="13"/>
      <c r="O117" s="22"/>
      <c r="P117" s="23"/>
      <c r="Q117" s="20"/>
    </row>
    <row r="118" spans="1:17" ht="30">
      <c r="A118" s="12" t="s">
        <v>59</v>
      </c>
      <c r="B118" s="13">
        <f t="shared" ref="B118:C118" si="43">B109</f>
        <v>300638919</v>
      </c>
      <c r="C118" s="13">
        <f t="shared" si="43"/>
        <v>295638926</v>
      </c>
      <c r="D118" s="21"/>
      <c r="E118" s="19"/>
      <c r="F118" s="19"/>
      <c r="G118" s="19"/>
      <c r="H118" s="23"/>
      <c r="I118" s="23"/>
      <c r="J118" s="23"/>
      <c r="K118" s="21"/>
      <c r="L118" s="21"/>
      <c r="M118" s="21"/>
      <c r="N118" s="21"/>
      <c r="O118" s="22"/>
      <c r="P118" s="23"/>
      <c r="Q118" s="20"/>
    </row>
    <row r="119" spans="1:17">
      <c r="A119" s="12" t="s">
        <v>20</v>
      </c>
      <c r="B119" s="25">
        <f t="shared" ref="B119:C119" si="44">+B116-B117+B118</f>
        <v>300638919</v>
      </c>
      <c r="C119" s="25">
        <f t="shared" si="44"/>
        <v>295638926</v>
      </c>
      <c r="D119" s="25">
        <f t="shared" ref="D119" si="45">B117-C117+E117+J117+K117+M117+O117+P117+Q117</f>
        <v>0</v>
      </c>
      <c r="E119" s="19"/>
      <c r="F119" s="19"/>
      <c r="G119" s="19"/>
      <c r="H119" s="23"/>
      <c r="I119" s="23"/>
      <c r="J119" s="23"/>
      <c r="K119" s="25"/>
      <c r="L119" s="21"/>
      <c r="M119" s="21"/>
      <c r="N119" s="21"/>
      <c r="O119" s="22"/>
      <c r="P119" s="20"/>
      <c r="Q119" s="20"/>
    </row>
  </sheetData>
  <mergeCells count="144">
    <mergeCell ref="E103:G103"/>
    <mergeCell ref="E113:G113"/>
    <mergeCell ref="A1:Q1"/>
    <mergeCell ref="K2:O2"/>
    <mergeCell ref="A3:A4"/>
    <mergeCell ref="B3:B4"/>
    <mergeCell ref="C3:C4"/>
    <mergeCell ref="D3:D4"/>
    <mergeCell ref="H3:J3"/>
    <mergeCell ref="K3:L3"/>
    <mergeCell ref="M3:N3"/>
    <mergeCell ref="K13:L13"/>
    <mergeCell ref="M13:N13"/>
    <mergeCell ref="P13:P14"/>
    <mergeCell ref="Q13:Q14"/>
    <mergeCell ref="A21:Q21"/>
    <mergeCell ref="K22:O22"/>
    <mergeCell ref="P3:P4"/>
    <mergeCell ref="Q3:Q4"/>
    <mergeCell ref="A11:Q11"/>
    <mergeCell ref="K12:O12"/>
    <mergeCell ref="A13:A14"/>
    <mergeCell ref="B13:B14"/>
    <mergeCell ref="C13:C14"/>
    <mergeCell ref="D13:D14"/>
    <mergeCell ref="H13:J13"/>
    <mergeCell ref="E13:G13"/>
    <mergeCell ref="K23:L23"/>
    <mergeCell ref="M23:N23"/>
    <mergeCell ref="P23:P24"/>
    <mergeCell ref="Q23:Q24"/>
    <mergeCell ref="A31:Q31"/>
    <mergeCell ref="K32:O32"/>
    <mergeCell ref="A23:A24"/>
    <mergeCell ref="B23:B24"/>
    <mergeCell ref="C23:C24"/>
    <mergeCell ref="D23:D24"/>
    <mergeCell ref="H23:J23"/>
    <mergeCell ref="E23:G23"/>
    <mergeCell ref="K33:L33"/>
    <mergeCell ref="M33:N33"/>
    <mergeCell ref="P33:P34"/>
    <mergeCell ref="Q33:Q34"/>
    <mergeCell ref="A41:Q41"/>
    <mergeCell ref="K42:O42"/>
    <mergeCell ref="A33:A34"/>
    <mergeCell ref="B33:B34"/>
    <mergeCell ref="C33:C34"/>
    <mergeCell ref="D33:D34"/>
    <mergeCell ref="H33:J33"/>
    <mergeCell ref="E33:G33"/>
    <mergeCell ref="K43:L43"/>
    <mergeCell ref="M43:N43"/>
    <mergeCell ref="P43:P44"/>
    <mergeCell ref="Q43:Q44"/>
    <mergeCell ref="A51:Q51"/>
    <mergeCell ref="K52:O52"/>
    <mergeCell ref="A43:A44"/>
    <mergeCell ref="B43:B44"/>
    <mergeCell ref="C43:C44"/>
    <mergeCell ref="D43:D44"/>
    <mergeCell ref="H43:J43"/>
    <mergeCell ref="E43:G43"/>
    <mergeCell ref="K53:L53"/>
    <mergeCell ref="M53:N53"/>
    <mergeCell ref="P53:P54"/>
    <mergeCell ref="Q53:Q54"/>
    <mergeCell ref="A61:Q61"/>
    <mergeCell ref="K62:O62"/>
    <mergeCell ref="A53:A54"/>
    <mergeCell ref="B53:B54"/>
    <mergeCell ref="C53:C54"/>
    <mergeCell ref="D53:D54"/>
    <mergeCell ref="H53:J53"/>
    <mergeCell ref="E53:G53"/>
    <mergeCell ref="K63:L63"/>
    <mergeCell ref="M63:N63"/>
    <mergeCell ref="P63:P64"/>
    <mergeCell ref="Q63:Q64"/>
    <mergeCell ref="A71:Q71"/>
    <mergeCell ref="K72:O72"/>
    <mergeCell ref="A63:A64"/>
    <mergeCell ref="B63:B64"/>
    <mergeCell ref="C63:C64"/>
    <mergeCell ref="D63:D64"/>
    <mergeCell ref="H63:J63"/>
    <mergeCell ref="E63:G63"/>
    <mergeCell ref="K73:L73"/>
    <mergeCell ref="M73:N73"/>
    <mergeCell ref="P73:P74"/>
    <mergeCell ref="Q73:Q74"/>
    <mergeCell ref="A81:Q81"/>
    <mergeCell ref="K82:O82"/>
    <mergeCell ref="A73:A74"/>
    <mergeCell ref="B73:B74"/>
    <mergeCell ref="C73:C74"/>
    <mergeCell ref="D73:D74"/>
    <mergeCell ref="H73:J73"/>
    <mergeCell ref="E73:G73"/>
    <mergeCell ref="K83:L83"/>
    <mergeCell ref="M83:N83"/>
    <mergeCell ref="P83:P84"/>
    <mergeCell ref="Q83:Q84"/>
    <mergeCell ref="A91:Q91"/>
    <mergeCell ref="K92:O92"/>
    <mergeCell ref="A83:A84"/>
    <mergeCell ref="B83:B84"/>
    <mergeCell ref="C83:C84"/>
    <mergeCell ref="D83:D84"/>
    <mergeCell ref="H83:J83"/>
    <mergeCell ref="E83:G83"/>
    <mergeCell ref="Q93:Q94"/>
    <mergeCell ref="A101:Q101"/>
    <mergeCell ref="K102:O102"/>
    <mergeCell ref="A93:A94"/>
    <mergeCell ref="B93:B94"/>
    <mergeCell ref="C93:C94"/>
    <mergeCell ref="D93:D94"/>
    <mergeCell ref="H93:J93"/>
    <mergeCell ref="E93:G93"/>
    <mergeCell ref="K113:L113"/>
    <mergeCell ref="M113:N113"/>
    <mergeCell ref="P113:P114"/>
    <mergeCell ref="Q113:Q114"/>
    <mergeCell ref="E3:G3"/>
    <mergeCell ref="A113:A114"/>
    <mergeCell ref="B113:B114"/>
    <mergeCell ref="C113:C114"/>
    <mergeCell ref="D113:D114"/>
    <mergeCell ref="H113:J113"/>
    <mergeCell ref="K103:L103"/>
    <mergeCell ref="M103:N103"/>
    <mergeCell ref="P103:P104"/>
    <mergeCell ref="Q103:Q104"/>
    <mergeCell ref="A111:Q111"/>
    <mergeCell ref="K112:O112"/>
    <mergeCell ref="A103:A104"/>
    <mergeCell ref="B103:B104"/>
    <mergeCell ref="C103:C104"/>
    <mergeCell ref="D103:D104"/>
    <mergeCell ref="H103:J103"/>
    <mergeCell ref="K93:L93"/>
    <mergeCell ref="M93:N93"/>
    <mergeCell ref="P93:P9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D1E64-F8C2-4C26-AD29-976C356B5C7F}">
  <sheetPr codeName="Hoja9"/>
  <dimension ref="A1:Q119"/>
  <sheetViews>
    <sheetView zoomScale="85" zoomScaleNormal="85" workbookViewId="0">
      <selection activeCell="F7" sqref="F7"/>
    </sheetView>
  </sheetViews>
  <sheetFormatPr defaultColWidth="9.140625" defaultRowHeight="15"/>
  <cols>
    <col min="1" max="1" width="13.85546875" style="5" bestFit="1" customWidth="1"/>
    <col min="2" max="3" width="12.7109375" style="6" bestFit="1" customWidth="1"/>
    <col min="4" max="4" width="12" style="6" customWidth="1"/>
    <col min="5" max="5" width="11.28515625" style="5" customWidth="1"/>
    <col min="6" max="6" width="9.140625" style="5" customWidth="1"/>
    <col min="7" max="7" width="13" style="5" customWidth="1"/>
    <col min="8" max="8" width="12.7109375" style="5" customWidth="1"/>
    <col min="9" max="10" width="15.7109375" style="5" customWidth="1"/>
    <col min="11" max="11" width="11" style="6" customWidth="1"/>
    <col min="12" max="12" width="11.28515625" style="24" bestFit="1" customWidth="1"/>
    <col min="13" max="14" width="9" style="6" bestFit="1" customWidth="1"/>
    <col min="15" max="15" width="20.5703125" style="24" bestFit="1" customWidth="1"/>
    <col min="16" max="16" width="18" style="5" bestFit="1" customWidth="1"/>
    <col min="17" max="17" width="16.140625" style="5" customWidth="1"/>
    <col min="18" max="16384" width="9.140625" style="5"/>
  </cols>
  <sheetData>
    <row r="1" spans="1:17" ht="26.25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7" s="6" customFormat="1" ht="1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106" t="s">
        <v>44</v>
      </c>
      <c r="L2" s="106"/>
      <c r="M2" s="106"/>
      <c r="N2" s="106"/>
      <c r="O2" s="106"/>
      <c r="P2" s="27"/>
      <c r="Q2" s="27"/>
    </row>
    <row r="3" spans="1:17" s="9" customFormat="1" ht="45" customHeight="1">
      <c r="A3" s="107" t="s">
        <v>45</v>
      </c>
      <c r="B3" s="109" t="s">
        <v>18</v>
      </c>
      <c r="C3" s="111" t="s">
        <v>19</v>
      </c>
      <c r="D3" s="113" t="s">
        <v>46</v>
      </c>
      <c r="E3" s="119" t="s">
        <v>47</v>
      </c>
      <c r="F3" s="119"/>
      <c r="G3" s="119"/>
      <c r="H3" s="115" t="s">
        <v>48</v>
      </c>
      <c r="I3" s="115"/>
      <c r="J3" s="115"/>
      <c r="K3" s="116" t="s">
        <v>49</v>
      </c>
      <c r="L3" s="117"/>
      <c r="M3" s="118" t="s">
        <v>50</v>
      </c>
      <c r="N3" s="118"/>
      <c r="O3" s="7" t="s">
        <v>51</v>
      </c>
      <c r="P3" s="120" t="s">
        <v>52</v>
      </c>
      <c r="Q3" s="121" t="s">
        <v>53</v>
      </c>
    </row>
    <row r="4" spans="1:17" s="9" customFormat="1" ht="30">
      <c r="A4" s="108"/>
      <c r="B4" s="110"/>
      <c r="C4" s="112"/>
      <c r="D4" s="114"/>
      <c r="E4" s="31" t="s">
        <v>18</v>
      </c>
      <c r="F4" s="31" t="s">
        <v>19</v>
      </c>
      <c r="G4" s="31" t="s">
        <v>54</v>
      </c>
      <c r="H4" s="28" t="s">
        <v>18</v>
      </c>
      <c r="I4" s="28" t="s">
        <v>19</v>
      </c>
      <c r="J4" s="28" t="s">
        <v>55</v>
      </c>
      <c r="K4" s="10" t="s">
        <v>56</v>
      </c>
      <c r="L4" s="10" t="s">
        <v>57</v>
      </c>
      <c r="M4" s="10" t="s">
        <v>56</v>
      </c>
      <c r="N4" s="10"/>
      <c r="O4" s="11"/>
      <c r="P4" s="118"/>
      <c r="Q4" s="122"/>
    </row>
    <row r="5" spans="1:17" s="18" customFormat="1" ht="30">
      <c r="A5" s="12" t="s">
        <v>58</v>
      </c>
      <c r="B5" s="13">
        <v>28955038</v>
      </c>
      <c r="C5" s="13"/>
      <c r="D5" s="13">
        <f>+B5-C5</f>
        <v>28955038</v>
      </c>
      <c r="E5" s="14"/>
      <c r="F5" s="14"/>
      <c r="G5" s="14"/>
      <c r="H5" s="15"/>
      <c r="I5" s="15"/>
      <c r="J5" s="15"/>
      <c r="K5" s="13"/>
      <c r="L5" s="12"/>
      <c r="M5" s="12"/>
      <c r="N5" s="12"/>
      <c r="O5" s="16"/>
      <c r="P5" s="17"/>
      <c r="Q5" s="17"/>
    </row>
    <row r="6" spans="1:17">
      <c r="A6" s="12" t="s">
        <v>21</v>
      </c>
      <c r="B6" s="13">
        <v>161040218</v>
      </c>
      <c r="C6" s="13">
        <v>161039623</v>
      </c>
      <c r="D6" s="13">
        <f>+B6-C6</f>
        <v>595</v>
      </c>
      <c r="E6" s="19"/>
      <c r="F6" s="19"/>
      <c r="G6" s="19"/>
      <c r="H6" s="20"/>
      <c r="I6" s="20"/>
      <c r="J6" s="20"/>
      <c r="K6" s="13"/>
      <c r="L6" s="21"/>
      <c r="M6" s="21"/>
      <c r="N6" s="21"/>
      <c r="O6" s="22"/>
      <c r="P6" s="20"/>
      <c r="Q6" s="20"/>
    </row>
    <row r="7" spans="1:17">
      <c r="A7" s="12" t="s">
        <v>22</v>
      </c>
      <c r="B7" s="13">
        <v>117342753</v>
      </c>
      <c r="C7" s="13">
        <v>45641543</v>
      </c>
      <c r="D7" s="13">
        <f>+B7-C7</f>
        <v>71701210</v>
      </c>
      <c r="E7" s="13"/>
      <c r="F7" s="36">
        <v>1263121</v>
      </c>
      <c r="G7" s="13">
        <f>+F7-E7</f>
        <v>1263121</v>
      </c>
      <c r="H7" s="23"/>
      <c r="I7" s="23"/>
      <c r="J7" s="23">
        <f>+H7-I7</f>
        <v>0</v>
      </c>
      <c r="K7" s="13">
        <v>986114</v>
      </c>
      <c r="L7" s="24">
        <v>21040005</v>
      </c>
      <c r="M7" s="13"/>
      <c r="N7" s="13"/>
      <c r="O7" s="35">
        <v>-73950442</v>
      </c>
      <c r="P7" s="23"/>
      <c r="Q7" s="20"/>
    </row>
    <row r="8" spans="1:17">
      <c r="A8" s="12"/>
      <c r="B8" s="21"/>
      <c r="C8" s="21"/>
      <c r="D8" s="21"/>
      <c r="E8" s="19"/>
      <c r="F8" s="19"/>
      <c r="G8" s="19"/>
      <c r="H8" s="23"/>
      <c r="I8" s="23"/>
      <c r="J8" s="23"/>
      <c r="K8" s="21"/>
      <c r="L8" s="21"/>
      <c r="M8" s="21"/>
      <c r="N8" s="21"/>
      <c r="O8" s="22"/>
      <c r="P8" s="23"/>
      <c r="Q8" s="20"/>
    </row>
    <row r="9" spans="1:17">
      <c r="A9" s="12" t="s">
        <v>20</v>
      </c>
      <c r="B9" s="25">
        <f>+B6-B7</f>
        <v>43697465</v>
      </c>
      <c r="C9" s="25">
        <f t="shared" ref="C9" si="0">+C6-C7</f>
        <v>115398080</v>
      </c>
      <c r="D9" s="29">
        <f>B7-C7+G7+J7+K7+M7+O7+P7+Q7</f>
        <v>3</v>
      </c>
      <c r="E9" s="19"/>
      <c r="F9" s="19"/>
      <c r="G9" s="19"/>
      <c r="H9" s="23"/>
      <c r="I9" s="23"/>
      <c r="J9" s="23"/>
      <c r="K9" s="25"/>
      <c r="L9" s="21"/>
      <c r="M9" s="21"/>
      <c r="N9" s="21"/>
      <c r="O9" s="22"/>
      <c r="P9" s="20"/>
      <c r="Q9" s="20"/>
    </row>
    <row r="10" spans="1:17">
      <c r="A10" s="26"/>
      <c r="L10" s="6"/>
    </row>
    <row r="11" spans="1:17" ht="26.25">
      <c r="A11" s="105" t="s">
        <v>5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</row>
    <row r="12" spans="1:17" s="6" customFormat="1" ht="1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106" t="s">
        <v>44</v>
      </c>
      <c r="L12" s="106"/>
      <c r="M12" s="106"/>
      <c r="N12" s="106"/>
      <c r="O12" s="106"/>
      <c r="P12" s="27"/>
      <c r="Q12" s="27"/>
    </row>
    <row r="13" spans="1:17" s="9" customFormat="1" ht="45" customHeight="1">
      <c r="A13" s="107" t="s">
        <v>45</v>
      </c>
      <c r="B13" s="109" t="s">
        <v>18</v>
      </c>
      <c r="C13" s="111" t="s">
        <v>19</v>
      </c>
      <c r="D13" s="113" t="s">
        <v>46</v>
      </c>
      <c r="E13" s="119" t="s">
        <v>47</v>
      </c>
      <c r="F13" s="119"/>
      <c r="G13" s="119"/>
      <c r="H13" s="115" t="s">
        <v>48</v>
      </c>
      <c r="I13" s="115"/>
      <c r="J13" s="115"/>
      <c r="K13" s="116" t="s">
        <v>49</v>
      </c>
      <c r="L13" s="117"/>
      <c r="M13" s="118" t="s">
        <v>50</v>
      </c>
      <c r="N13" s="118"/>
      <c r="O13" s="7" t="s">
        <v>51</v>
      </c>
      <c r="P13" s="120" t="s">
        <v>52</v>
      </c>
      <c r="Q13" s="121" t="s">
        <v>53</v>
      </c>
    </row>
    <row r="14" spans="1:17" s="9" customFormat="1" ht="30">
      <c r="A14" s="108"/>
      <c r="B14" s="110"/>
      <c r="C14" s="112"/>
      <c r="D14" s="114"/>
      <c r="E14" s="31" t="s">
        <v>18</v>
      </c>
      <c r="F14" s="31" t="s">
        <v>19</v>
      </c>
      <c r="G14" s="31" t="s">
        <v>54</v>
      </c>
      <c r="H14" s="28" t="s">
        <v>18</v>
      </c>
      <c r="I14" s="28" t="s">
        <v>19</v>
      </c>
      <c r="J14" s="28" t="s">
        <v>55</v>
      </c>
      <c r="K14" s="10" t="s">
        <v>56</v>
      </c>
      <c r="L14" s="10" t="s">
        <v>57</v>
      </c>
      <c r="M14" s="10" t="s">
        <v>56</v>
      </c>
      <c r="N14" s="10"/>
      <c r="O14" s="11"/>
      <c r="P14" s="118"/>
      <c r="Q14" s="122"/>
    </row>
    <row r="15" spans="1:17" s="18" customFormat="1" ht="30">
      <c r="A15" s="12" t="s">
        <v>58</v>
      </c>
      <c r="B15" s="13"/>
      <c r="C15" s="13"/>
      <c r="D15" s="13">
        <f>+B15-C15</f>
        <v>0</v>
      </c>
      <c r="E15" s="14"/>
      <c r="F15" s="14"/>
      <c r="G15" s="14"/>
      <c r="H15" s="15"/>
      <c r="I15" s="15"/>
      <c r="J15" s="15"/>
      <c r="K15" s="13"/>
      <c r="L15" s="12"/>
      <c r="M15" s="12"/>
      <c r="N15" s="12"/>
      <c r="O15" s="16"/>
      <c r="P15" s="17"/>
      <c r="Q15" s="17"/>
    </row>
    <row r="16" spans="1:17">
      <c r="A16" s="12" t="s">
        <v>21</v>
      </c>
      <c r="B16" s="13">
        <v>27660779</v>
      </c>
      <c r="C16" s="13">
        <v>28240779</v>
      </c>
      <c r="D16" s="13">
        <f>+B16-C16</f>
        <v>-580000</v>
      </c>
      <c r="E16" s="19"/>
      <c r="F16" s="19"/>
      <c r="G16" s="19"/>
      <c r="H16" s="20"/>
      <c r="I16" s="20"/>
      <c r="J16" s="20"/>
      <c r="K16" s="13"/>
      <c r="L16" s="21"/>
      <c r="M16" s="21"/>
      <c r="N16" s="21"/>
      <c r="O16" s="22"/>
      <c r="P16" s="20"/>
      <c r="Q16" s="20"/>
    </row>
    <row r="17" spans="1:17">
      <c r="A17" s="12" t="s">
        <v>22</v>
      </c>
      <c r="B17" s="13">
        <v>75014971</v>
      </c>
      <c r="C17" s="13">
        <v>56919718</v>
      </c>
      <c r="D17" s="13">
        <f>+B17-C17</f>
        <v>18095253</v>
      </c>
      <c r="E17" s="13">
        <v>25000000</v>
      </c>
      <c r="F17" s="36"/>
      <c r="G17" s="13">
        <f>+F17-E17</f>
        <v>-25000000</v>
      </c>
      <c r="H17" s="23"/>
      <c r="I17" s="23"/>
      <c r="J17" s="23">
        <f>+H17-I17</f>
        <v>0</v>
      </c>
      <c r="K17" s="13">
        <v>6904747</v>
      </c>
      <c r="L17" s="24">
        <v>21040005</v>
      </c>
      <c r="M17" s="13"/>
      <c r="N17" s="13"/>
      <c r="O17" s="22"/>
      <c r="P17" s="23"/>
      <c r="Q17" s="20"/>
    </row>
    <row r="18" spans="1:17" ht="30">
      <c r="A18" s="12" t="s">
        <v>59</v>
      </c>
      <c r="B18" s="13">
        <f>B9</f>
        <v>43697465</v>
      </c>
      <c r="C18" s="13">
        <f>C9</f>
        <v>115398080</v>
      </c>
      <c r="D18" s="21"/>
      <c r="E18" s="19"/>
      <c r="F18" s="19"/>
      <c r="G18" s="19"/>
      <c r="H18" s="23"/>
      <c r="I18" s="23"/>
      <c r="J18" s="23"/>
      <c r="K18" s="21"/>
      <c r="L18" s="21"/>
      <c r="M18" s="21"/>
      <c r="N18" s="21"/>
      <c r="O18" s="22"/>
      <c r="P18" s="23"/>
      <c r="Q18" s="20"/>
    </row>
    <row r="19" spans="1:17">
      <c r="A19" s="12" t="s">
        <v>20</v>
      </c>
      <c r="B19" s="25">
        <f>+B16-B17+B18</f>
        <v>-3656727</v>
      </c>
      <c r="C19" s="25">
        <f>+C16-C17+C18</f>
        <v>86719141</v>
      </c>
      <c r="D19" s="29">
        <f>B17-C17+G17+J17+K17+M17+O17+P17+Q17</f>
        <v>0</v>
      </c>
      <c r="E19" s="19"/>
      <c r="F19" s="19"/>
      <c r="G19" s="19"/>
      <c r="H19" s="23"/>
      <c r="I19" s="23"/>
      <c r="J19" s="23"/>
      <c r="K19" s="25"/>
      <c r="L19" s="21"/>
      <c r="M19" s="21"/>
      <c r="N19" s="21"/>
      <c r="O19" s="22"/>
      <c r="P19" s="20"/>
      <c r="Q19" s="20"/>
    </row>
    <row r="21" spans="1:17" ht="26.25">
      <c r="A21" s="105" t="s">
        <v>6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</row>
    <row r="22" spans="1:17" s="6" customFormat="1" ht="1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106" t="s">
        <v>44</v>
      </c>
      <c r="L22" s="106"/>
      <c r="M22" s="106"/>
      <c r="N22" s="106"/>
      <c r="O22" s="106"/>
      <c r="P22" s="27"/>
      <c r="Q22" s="27"/>
    </row>
    <row r="23" spans="1:17" s="9" customFormat="1" ht="45" customHeight="1">
      <c r="A23" s="107" t="s">
        <v>45</v>
      </c>
      <c r="B23" s="109" t="s">
        <v>18</v>
      </c>
      <c r="C23" s="111" t="s">
        <v>19</v>
      </c>
      <c r="D23" s="113" t="s">
        <v>46</v>
      </c>
      <c r="E23" s="119" t="s">
        <v>47</v>
      </c>
      <c r="F23" s="119"/>
      <c r="G23" s="119"/>
      <c r="H23" s="115" t="s">
        <v>48</v>
      </c>
      <c r="I23" s="115"/>
      <c r="J23" s="115"/>
      <c r="K23" s="116" t="s">
        <v>49</v>
      </c>
      <c r="L23" s="117"/>
      <c r="M23" s="118" t="s">
        <v>50</v>
      </c>
      <c r="N23" s="118"/>
      <c r="O23" s="7" t="s">
        <v>51</v>
      </c>
      <c r="P23" s="120" t="s">
        <v>52</v>
      </c>
      <c r="Q23" s="121" t="s">
        <v>53</v>
      </c>
    </row>
    <row r="24" spans="1:17" s="9" customFormat="1" ht="30">
      <c r="A24" s="108"/>
      <c r="B24" s="110"/>
      <c r="C24" s="112"/>
      <c r="D24" s="114"/>
      <c r="E24" s="31" t="s">
        <v>18</v>
      </c>
      <c r="F24" s="31" t="s">
        <v>19</v>
      </c>
      <c r="G24" s="31" t="s">
        <v>54</v>
      </c>
      <c r="H24" s="28" t="s">
        <v>18</v>
      </c>
      <c r="I24" s="28" t="s">
        <v>19</v>
      </c>
      <c r="J24" s="28" t="s">
        <v>55</v>
      </c>
      <c r="K24" s="10" t="s">
        <v>56</v>
      </c>
      <c r="L24" s="10" t="s">
        <v>57</v>
      </c>
      <c r="M24" s="10" t="s">
        <v>56</v>
      </c>
      <c r="N24" s="10"/>
      <c r="O24" s="11"/>
      <c r="P24" s="118"/>
      <c r="Q24" s="122"/>
    </row>
    <row r="25" spans="1:17" s="18" customFormat="1" ht="30">
      <c r="A25" s="12" t="s">
        <v>58</v>
      </c>
      <c r="B25" s="13"/>
      <c r="C25" s="13"/>
      <c r="D25" s="13">
        <f>+B25-C25</f>
        <v>0</v>
      </c>
      <c r="E25" s="14"/>
      <c r="F25" s="14"/>
      <c r="G25" s="14"/>
      <c r="H25" s="15"/>
      <c r="I25" s="15"/>
      <c r="J25" s="15"/>
      <c r="K25" s="13"/>
      <c r="L25" s="12"/>
      <c r="M25" s="12"/>
      <c r="N25" s="12"/>
      <c r="O25" s="16"/>
      <c r="P25" s="17"/>
      <c r="Q25" s="17"/>
    </row>
    <row r="26" spans="1:17">
      <c r="A26" s="12" t="s">
        <v>21</v>
      </c>
      <c r="B26" s="13"/>
      <c r="C26" s="13"/>
      <c r="D26" s="13">
        <f>+B26-C26</f>
        <v>0</v>
      </c>
      <c r="E26" s="19"/>
      <c r="F26" s="19"/>
      <c r="G26" s="19"/>
      <c r="H26" s="20"/>
      <c r="I26" s="20"/>
      <c r="J26" s="20"/>
      <c r="K26" s="13"/>
      <c r="L26" s="21"/>
      <c r="M26" s="21"/>
      <c r="N26" s="21"/>
      <c r="O26" s="22"/>
      <c r="P26" s="20"/>
      <c r="Q26" s="20"/>
    </row>
    <row r="27" spans="1:17">
      <c r="A27" s="12" t="s">
        <v>22</v>
      </c>
      <c r="B27" s="13"/>
      <c r="C27" s="13"/>
      <c r="D27" s="13">
        <f>+B27-C27</f>
        <v>0</v>
      </c>
      <c r="E27" s="13"/>
      <c r="F27" s="36"/>
      <c r="G27" s="13">
        <f>+F27-E27</f>
        <v>0</v>
      </c>
      <c r="H27" s="23"/>
      <c r="I27" s="23"/>
      <c r="J27" s="23">
        <f>+H27-I27</f>
        <v>0</v>
      </c>
      <c r="K27" s="13"/>
      <c r="M27" s="13"/>
      <c r="N27" s="13"/>
      <c r="O27" s="22"/>
      <c r="P27" s="23"/>
      <c r="Q27" s="20"/>
    </row>
    <row r="28" spans="1:17" ht="30">
      <c r="A28" s="12" t="s">
        <v>59</v>
      </c>
      <c r="B28" s="13">
        <f>B19</f>
        <v>-3656727</v>
      </c>
      <c r="C28" s="13">
        <f>C19</f>
        <v>86719141</v>
      </c>
      <c r="D28" s="21"/>
      <c r="E28" s="19"/>
      <c r="F28" s="19"/>
      <c r="G28" s="19"/>
      <c r="H28" s="23"/>
      <c r="I28" s="23"/>
      <c r="J28" s="23"/>
      <c r="K28" s="21"/>
      <c r="L28" s="21"/>
      <c r="M28" s="21"/>
      <c r="N28" s="21"/>
      <c r="O28" s="22"/>
      <c r="P28" s="23"/>
      <c r="Q28" s="20"/>
    </row>
    <row r="29" spans="1:17">
      <c r="A29" s="12" t="s">
        <v>20</v>
      </c>
      <c r="B29" s="25">
        <f>+B26-B27+B28</f>
        <v>-3656727</v>
      </c>
      <c r="C29" s="25">
        <f>+C26-C27+C28</f>
        <v>86719141</v>
      </c>
      <c r="D29" s="25">
        <f>B27-C27+E27+J27+K27+M27+O27+P27+Q27</f>
        <v>0</v>
      </c>
      <c r="E29" s="19"/>
      <c r="F29" s="19"/>
      <c r="G29" s="19"/>
      <c r="H29" s="23"/>
      <c r="I29" s="23"/>
      <c r="J29" s="23"/>
      <c r="K29" s="25"/>
      <c r="L29" s="21"/>
      <c r="M29" s="21"/>
      <c r="N29" s="21"/>
      <c r="O29" s="22"/>
      <c r="P29" s="20"/>
      <c r="Q29" s="20"/>
    </row>
    <row r="31" spans="1:17" ht="26.25">
      <c r="A31" s="105" t="s">
        <v>7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</row>
    <row r="32" spans="1:17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106" t="s">
        <v>44</v>
      </c>
      <c r="L32" s="106"/>
      <c r="M32" s="106"/>
      <c r="N32" s="106"/>
      <c r="O32" s="106"/>
      <c r="P32" s="27"/>
      <c r="Q32" s="27"/>
    </row>
    <row r="33" spans="1:17" ht="45">
      <c r="A33" s="107" t="s">
        <v>45</v>
      </c>
      <c r="B33" s="109" t="s">
        <v>18</v>
      </c>
      <c r="C33" s="111" t="s">
        <v>19</v>
      </c>
      <c r="D33" s="113" t="s">
        <v>46</v>
      </c>
      <c r="E33" s="119" t="s">
        <v>47</v>
      </c>
      <c r="F33" s="119"/>
      <c r="G33" s="119"/>
      <c r="H33" s="115" t="s">
        <v>48</v>
      </c>
      <c r="I33" s="115"/>
      <c r="J33" s="115"/>
      <c r="K33" s="116" t="s">
        <v>49</v>
      </c>
      <c r="L33" s="117"/>
      <c r="M33" s="118" t="s">
        <v>50</v>
      </c>
      <c r="N33" s="118"/>
      <c r="O33" s="7" t="s">
        <v>51</v>
      </c>
      <c r="P33" s="120" t="s">
        <v>52</v>
      </c>
      <c r="Q33" s="121" t="s">
        <v>53</v>
      </c>
    </row>
    <row r="34" spans="1:17" ht="30">
      <c r="A34" s="108"/>
      <c r="B34" s="110"/>
      <c r="C34" s="112"/>
      <c r="D34" s="114"/>
      <c r="E34" s="31" t="s">
        <v>18</v>
      </c>
      <c r="F34" s="31" t="s">
        <v>19</v>
      </c>
      <c r="G34" s="31" t="s">
        <v>54</v>
      </c>
      <c r="H34" s="28" t="s">
        <v>18</v>
      </c>
      <c r="I34" s="28" t="s">
        <v>19</v>
      </c>
      <c r="J34" s="28" t="s">
        <v>55</v>
      </c>
      <c r="K34" s="10" t="s">
        <v>56</v>
      </c>
      <c r="L34" s="10" t="s">
        <v>57</v>
      </c>
      <c r="M34" s="10" t="s">
        <v>56</v>
      </c>
      <c r="N34" s="10"/>
      <c r="O34" s="11"/>
      <c r="P34" s="118"/>
      <c r="Q34" s="122"/>
    </row>
    <row r="35" spans="1:17" ht="30">
      <c r="A35" s="12" t="s">
        <v>58</v>
      </c>
      <c r="B35" s="13"/>
      <c r="C35" s="13"/>
      <c r="D35" s="13">
        <f t="shared" ref="D35:D37" si="1">+B35-C35</f>
        <v>0</v>
      </c>
      <c r="E35" s="14"/>
      <c r="F35" s="14"/>
      <c r="G35" s="14"/>
      <c r="H35" s="15"/>
      <c r="I35" s="15"/>
      <c r="J35" s="15"/>
      <c r="K35" s="13"/>
      <c r="L35" s="12"/>
      <c r="M35" s="12"/>
      <c r="N35" s="12"/>
      <c r="O35" s="16"/>
      <c r="P35" s="17"/>
      <c r="Q35" s="17"/>
    </row>
    <row r="36" spans="1:17">
      <c r="A36" s="12" t="s">
        <v>21</v>
      </c>
      <c r="B36" s="13"/>
      <c r="C36" s="13"/>
      <c r="D36" s="13">
        <f t="shared" si="1"/>
        <v>0</v>
      </c>
      <c r="E36" s="19"/>
      <c r="F36" s="19"/>
      <c r="G36" s="19"/>
      <c r="H36" s="20"/>
      <c r="I36" s="20"/>
      <c r="J36" s="20"/>
      <c r="K36" s="13"/>
      <c r="L36" s="21"/>
      <c r="M36" s="21"/>
      <c r="N36" s="21"/>
      <c r="O36" s="22"/>
      <c r="P36" s="20"/>
      <c r="Q36" s="20"/>
    </row>
    <row r="37" spans="1:17">
      <c r="A37" s="12" t="s">
        <v>22</v>
      </c>
      <c r="B37" s="13"/>
      <c r="C37" s="13"/>
      <c r="D37" s="13">
        <f t="shared" si="1"/>
        <v>0</v>
      </c>
      <c r="E37" s="13"/>
      <c r="F37" s="36"/>
      <c r="G37" s="13">
        <f>+F37-E37</f>
        <v>0</v>
      </c>
      <c r="H37" s="23"/>
      <c r="I37" s="23"/>
      <c r="J37" s="23">
        <f t="shared" ref="J37" si="2">+H37-I37</f>
        <v>0</v>
      </c>
      <c r="K37" s="13"/>
      <c r="M37" s="13"/>
      <c r="N37" s="13"/>
      <c r="O37" s="22"/>
      <c r="P37" s="23"/>
      <c r="Q37" s="20"/>
    </row>
    <row r="38" spans="1:17" ht="30">
      <c r="A38" s="12" t="s">
        <v>59</v>
      </c>
      <c r="B38" s="13">
        <f t="shared" ref="B38:C38" si="3">B29</f>
        <v>-3656727</v>
      </c>
      <c r="C38" s="13">
        <f t="shared" si="3"/>
        <v>86719141</v>
      </c>
      <c r="D38" s="21"/>
      <c r="E38" s="19"/>
      <c r="F38" s="19"/>
      <c r="G38" s="19"/>
      <c r="H38" s="23"/>
      <c r="I38" s="23"/>
      <c r="J38" s="23"/>
      <c r="K38" s="21"/>
      <c r="L38" s="21"/>
      <c r="M38" s="21"/>
      <c r="N38" s="21"/>
      <c r="O38" s="22"/>
      <c r="P38" s="23"/>
      <c r="Q38" s="20"/>
    </row>
    <row r="39" spans="1:17">
      <c r="A39" s="12" t="s">
        <v>20</v>
      </c>
      <c r="B39" s="25">
        <f t="shared" ref="B39:C39" si="4">+B36-B37+B38</f>
        <v>-3656727</v>
      </c>
      <c r="C39" s="25">
        <f t="shared" si="4"/>
        <v>86719141</v>
      </c>
      <c r="D39" s="25">
        <f t="shared" ref="D39" si="5">B37-C37+E37+J37+K37+M37+O37+P37+Q37</f>
        <v>0</v>
      </c>
      <c r="E39" s="19"/>
      <c r="F39" s="19"/>
      <c r="G39" s="19"/>
      <c r="H39" s="23"/>
      <c r="I39" s="23"/>
      <c r="J39" s="23"/>
      <c r="K39" s="25"/>
      <c r="L39" s="21"/>
      <c r="M39" s="21"/>
      <c r="N39" s="21"/>
      <c r="O39" s="22"/>
      <c r="P39" s="20"/>
      <c r="Q39" s="20"/>
    </row>
    <row r="41" spans="1:17" ht="26.25">
      <c r="A41" s="105" t="s">
        <v>8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</row>
    <row r="42" spans="1:17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106" t="s">
        <v>44</v>
      </c>
      <c r="L42" s="106"/>
      <c r="M42" s="106"/>
      <c r="N42" s="106"/>
      <c r="O42" s="106"/>
      <c r="P42" s="27"/>
      <c r="Q42" s="27"/>
    </row>
    <row r="43" spans="1:17" ht="45">
      <c r="A43" s="107" t="s">
        <v>45</v>
      </c>
      <c r="B43" s="109" t="s">
        <v>18</v>
      </c>
      <c r="C43" s="111" t="s">
        <v>19</v>
      </c>
      <c r="D43" s="113" t="s">
        <v>46</v>
      </c>
      <c r="E43" s="119" t="s">
        <v>47</v>
      </c>
      <c r="F43" s="119"/>
      <c r="G43" s="119"/>
      <c r="H43" s="115" t="s">
        <v>48</v>
      </c>
      <c r="I43" s="115"/>
      <c r="J43" s="115"/>
      <c r="K43" s="116" t="s">
        <v>49</v>
      </c>
      <c r="L43" s="117"/>
      <c r="M43" s="118" t="s">
        <v>50</v>
      </c>
      <c r="N43" s="118"/>
      <c r="O43" s="7" t="s">
        <v>51</v>
      </c>
      <c r="P43" s="120" t="s">
        <v>52</v>
      </c>
      <c r="Q43" s="121" t="s">
        <v>53</v>
      </c>
    </row>
    <row r="44" spans="1:17" ht="30">
      <c r="A44" s="108"/>
      <c r="B44" s="110"/>
      <c r="C44" s="112"/>
      <c r="D44" s="114"/>
      <c r="E44" s="31" t="s">
        <v>18</v>
      </c>
      <c r="F44" s="31" t="s">
        <v>19</v>
      </c>
      <c r="G44" s="31" t="s">
        <v>54</v>
      </c>
      <c r="H44" s="28" t="s">
        <v>18</v>
      </c>
      <c r="I44" s="28" t="s">
        <v>19</v>
      </c>
      <c r="J44" s="28" t="s">
        <v>55</v>
      </c>
      <c r="K44" s="10" t="s">
        <v>56</v>
      </c>
      <c r="L44" s="10" t="s">
        <v>57</v>
      </c>
      <c r="M44" s="10" t="s">
        <v>56</v>
      </c>
      <c r="N44" s="10"/>
      <c r="O44" s="11"/>
      <c r="P44" s="118"/>
      <c r="Q44" s="122"/>
    </row>
    <row r="45" spans="1:17" ht="30">
      <c r="A45" s="12" t="s">
        <v>58</v>
      </c>
      <c r="B45" s="13"/>
      <c r="C45" s="13"/>
      <c r="D45" s="13">
        <f t="shared" ref="D45:D47" si="6">+B45-C45</f>
        <v>0</v>
      </c>
      <c r="E45" s="14"/>
      <c r="F45" s="14"/>
      <c r="G45" s="14"/>
      <c r="H45" s="15"/>
      <c r="I45" s="15"/>
      <c r="J45" s="15"/>
      <c r="K45" s="13"/>
      <c r="L45" s="12"/>
      <c r="M45" s="12"/>
      <c r="N45" s="12"/>
      <c r="O45" s="16"/>
      <c r="P45" s="17"/>
      <c r="Q45" s="17"/>
    </row>
    <row r="46" spans="1:17">
      <c r="A46" s="12" t="s">
        <v>21</v>
      </c>
      <c r="B46" s="13"/>
      <c r="C46" s="13"/>
      <c r="D46" s="13">
        <f t="shared" si="6"/>
        <v>0</v>
      </c>
      <c r="E46" s="19"/>
      <c r="F46" s="19"/>
      <c r="G46" s="19"/>
      <c r="H46" s="20"/>
      <c r="I46" s="20"/>
      <c r="J46" s="20"/>
      <c r="K46" s="13"/>
      <c r="L46" s="21"/>
      <c r="M46" s="21"/>
      <c r="N46" s="21"/>
      <c r="O46" s="22"/>
      <c r="P46" s="20"/>
      <c r="Q46" s="20"/>
    </row>
    <row r="47" spans="1:17">
      <c r="A47" s="12" t="s">
        <v>22</v>
      </c>
      <c r="B47" s="13"/>
      <c r="C47" s="13"/>
      <c r="D47" s="13">
        <f t="shared" si="6"/>
        <v>0</v>
      </c>
      <c r="E47" s="13"/>
      <c r="F47" s="36"/>
      <c r="G47" s="13">
        <f>+F47-E47</f>
        <v>0</v>
      </c>
      <c r="H47" s="23"/>
      <c r="I47" s="23"/>
      <c r="J47" s="23">
        <f t="shared" ref="J47" si="7">+H47-I47</f>
        <v>0</v>
      </c>
      <c r="K47" s="13"/>
      <c r="M47" s="13"/>
      <c r="N47" s="13"/>
      <c r="O47" s="22"/>
      <c r="P47" s="23"/>
      <c r="Q47" s="20"/>
    </row>
    <row r="48" spans="1:17" ht="30">
      <c r="A48" s="12" t="s">
        <v>59</v>
      </c>
      <c r="B48" s="13">
        <f t="shared" ref="B48:C48" si="8">B39</f>
        <v>-3656727</v>
      </c>
      <c r="C48" s="13">
        <f t="shared" si="8"/>
        <v>86719141</v>
      </c>
      <c r="D48" s="21"/>
      <c r="E48" s="19"/>
      <c r="F48" s="19"/>
      <c r="G48" s="19"/>
      <c r="H48" s="23"/>
      <c r="I48" s="23"/>
      <c r="J48" s="23"/>
      <c r="K48" s="21"/>
      <c r="L48" s="21"/>
      <c r="M48" s="21"/>
      <c r="N48" s="21"/>
      <c r="O48" s="22"/>
      <c r="P48" s="23"/>
      <c r="Q48" s="20"/>
    </row>
    <row r="49" spans="1:17">
      <c r="A49" s="12" t="s">
        <v>20</v>
      </c>
      <c r="B49" s="25">
        <f t="shared" ref="B49:C49" si="9">+B46-B47+B48</f>
        <v>-3656727</v>
      </c>
      <c r="C49" s="25">
        <f t="shared" si="9"/>
        <v>86719141</v>
      </c>
      <c r="D49" s="25">
        <f t="shared" ref="D49" si="10">B47-C47+E47+J47+K47+M47+O47+P47+Q47</f>
        <v>0</v>
      </c>
      <c r="E49" s="19"/>
      <c r="F49" s="19"/>
      <c r="G49" s="19"/>
      <c r="H49" s="23"/>
      <c r="I49" s="23"/>
      <c r="J49" s="23"/>
      <c r="K49" s="25"/>
      <c r="L49" s="21"/>
      <c r="M49" s="21"/>
      <c r="N49" s="21"/>
      <c r="O49" s="22"/>
      <c r="P49" s="20"/>
      <c r="Q49" s="20"/>
    </row>
    <row r="51" spans="1:17" ht="26.25">
      <c r="A51" s="105" t="s">
        <v>9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</row>
    <row r="52" spans="1:17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106" t="s">
        <v>44</v>
      </c>
      <c r="L52" s="106"/>
      <c r="M52" s="106"/>
      <c r="N52" s="106"/>
      <c r="O52" s="106"/>
      <c r="P52" s="27"/>
      <c r="Q52" s="27"/>
    </row>
    <row r="53" spans="1:17" ht="45">
      <c r="A53" s="107" t="s">
        <v>45</v>
      </c>
      <c r="B53" s="109" t="s">
        <v>18</v>
      </c>
      <c r="C53" s="111" t="s">
        <v>19</v>
      </c>
      <c r="D53" s="113" t="s">
        <v>46</v>
      </c>
      <c r="E53" s="119" t="s">
        <v>47</v>
      </c>
      <c r="F53" s="119"/>
      <c r="G53" s="119"/>
      <c r="H53" s="115" t="s">
        <v>48</v>
      </c>
      <c r="I53" s="115"/>
      <c r="J53" s="115"/>
      <c r="K53" s="116" t="s">
        <v>49</v>
      </c>
      <c r="L53" s="117"/>
      <c r="M53" s="118" t="s">
        <v>50</v>
      </c>
      <c r="N53" s="118"/>
      <c r="O53" s="7" t="s">
        <v>51</v>
      </c>
      <c r="P53" s="120" t="s">
        <v>52</v>
      </c>
      <c r="Q53" s="121" t="s">
        <v>53</v>
      </c>
    </row>
    <row r="54" spans="1:17" ht="30">
      <c r="A54" s="108"/>
      <c r="B54" s="110"/>
      <c r="C54" s="112"/>
      <c r="D54" s="114"/>
      <c r="E54" s="31" t="s">
        <v>18</v>
      </c>
      <c r="F54" s="31" t="s">
        <v>19</v>
      </c>
      <c r="G54" s="31" t="s">
        <v>54</v>
      </c>
      <c r="H54" s="28" t="s">
        <v>18</v>
      </c>
      <c r="I54" s="28" t="s">
        <v>19</v>
      </c>
      <c r="J54" s="28" t="s">
        <v>55</v>
      </c>
      <c r="K54" s="10" t="s">
        <v>56</v>
      </c>
      <c r="L54" s="10" t="s">
        <v>57</v>
      </c>
      <c r="M54" s="10" t="s">
        <v>56</v>
      </c>
      <c r="N54" s="10"/>
      <c r="O54" s="11"/>
      <c r="P54" s="118"/>
      <c r="Q54" s="122"/>
    </row>
    <row r="55" spans="1:17" ht="30">
      <c r="A55" s="12" t="s">
        <v>58</v>
      </c>
      <c r="B55" s="13"/>
      <c r="C55" s="13"/>
      <c r="D55" s="13">
        <f t="shared" ref="D55:D57" si="11">+B55-C55</f>
        <v>0</v>
      </c>
      <c r="E55" s="14"/>
      <c r="F55" s="14"/>
      <c r="G55" s="14"/>
      <c r="H55" s="15"/>
      <c r="I55" s="15"/>
      <c r="J55" s="15"/>
      <c r="K55" s="13"/>
      <c r="L55" s="12"/>
      <c r="M55" s="12"/>
      <c r="N55" s="12"/>
      <c r="O55" s="16"/>
      <c r="P55" s="17"/>
      <c r="Q55" s="17"/>
    </row>
    <row r="56" spans="1:17">
      <c r="A56" s="12" t="s">
        <v>21</v>
      </c>
      <c r="B56" s="13"/>
      <c r="C56" s="13"/>
      <c r="D56" s="13">
        <f t="shared" si="11"/>
        <v>0</v>
      </c>
      <c r="E56" s="19"/>
      <c r="F56" s="19"/>
      <c r="G56" s="19"/>
      <c r="H56" s="20"/>
      <c r="I56" s="20"/>
      <c r="J56" s="20"/>
      <c r="K56" s="13"/>
      <c r="L56" s="21"/>
      <c r="M56" s="21"/>
      <c r="N56" s="21"/>
      <c r="O56" s="22"/>
      <c r="P56" s="20"/>
      <c r="Q56" s="20"/>
    </row>
    <row r="57" spans="1:17">
      <c r="A57" s="12" t="s">
        <v>22</v>
      </c>
      <c r="B57" s="13"/>
      <c r="C57" s="13"/>
      <c r="D57" s="13">
        <f t="shared" si="11"/>
        <v>0</v>
      </c>
      <c r="E57" s="13"/>
      <c r="F57" s="36"/>
      <c r="G57" s="13">
        <f>+F57-E57</f>
        <v>0</v>
      </c>
      <c r="H57" s="23"/>
      <c r="I57" s="23"/>
      <c r="J57" s="23">
        <f t="shared" ref="J57" si="12">+H57-I57</f>
        <v>0</v>
      </c>
      <c r="K57" s="13"/>
      <c r="M57" s="13"/>
      <c r="N57" s="13"/>
      <c r="O57" s="22"/>
      <c r="P57" s="23"/>
      <c r="Q57" s="20"/>
    </row>
    <row r="58" spans="1:17" ht="30">
      <c r="A58" s="12" t="s">
        <v>59</v>
      </c>
      <c r="B58" s="13">
        <f t="shared" ref="B58:C58" si="13">B49</f>
        <v>-3656727</v>
      </c>
      <c r="C58" s="13">
        <f t="shared" si="13"/>
        <v>86719141</v>
      </c>
      <c r="D58" s="21"/>
      <c r="E58" s="19"/>
      <c r="F58" s="19"/>
      <c r="G58" s="19"/>
      <c r="H58" s="23"/>
      <c r="I58" s="23"/>
      <c r="J58" s="23"/>
      <c r="K58" s="21"/>
      <c r="L58" s="21"/>
      <c r="M58" s="21"/>
      <c r="N58" s="21"/>
      <c r="O58" s="22"/>
      <c r="P58" s="23"/>
      <c r="Q58" s="20"/>
    </row>
    <row r="59" spans="1:17">
      <c r="A59" s="12" t="s">
        <v>20</v>
      </c>
      <c r="B59" s="25">
        <f t="shared" ref="B59:C59" si="14">+B56-B57+B58</f>
        <v>-3656727</v>
      </c>
      <c r="C59" s="25">
        <f t="shared" si="14"/>
        <v>86719141</v>
      </c>
      <c r="D59" s="25">
        <f t="shared" ref="D59" si="15">B57-C57+E57+J57+K57+M57+O57+P57+Q57</f>
        <v>0</v>
      </c>
      <c r="E59" s="19"/>
      <c r="F59" s="19"/>
      <c r="G59" s="19"/>
      <c r="H59" s="23"/>
      <c r="I59" s="23"/>
      <c r="J59" s="23"/>
      <c r="K59" s="25"/>
      <c r="L59" s="21"/>
      <c r="M59" s="21"/>
      <c r="N59" s="21"/>
      <c r="O59" s="22"/>
      <c r="P59" s="20"/>
      <c r="Q59" s="20"/>
    </row>
    <row r="61" spans="1:17" ht="26.25">
      <c r="A61" s="105" t="s">
        <v>10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</row>
    <row r="62" spans="1:17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106" t="s">
        <v>44</v>
      </c>
      <c r="L62" s="106"/>
      <c r="M62" s="106"/>
      <c r="N62" s="106"/>
      <c r="O62" s="106"/>
      <c r="P62" s="27"/>
      <c r="Q62" s="27"/>
    </row>
    <row r="63" spans="1:17" ht="45">
      <c r="A63" s="107" t="s">
        <v>45</v>
      </c>
      <c r="B63" s="109" t="s">
        <v>18</v>
      </c>
      <c r="C63" s="111" t="s">
        <v>19</v>
      </c>
      <c r="D63" s="113" t="s">
        <v>46</v>
      </c>
      <c r="E63" s="119" t="s">
        <v>47</v>
      </c>
      <c r="F63" s="119"/>
      <c r="G63" s="119"/>
      <c r="H63" s="115" t="s">
        <v>48</v>
      </c>
      <c r="I63" s="115"/>
      <c r="J63" s="115"/>
      <c r="K63" s="116" t="s">
        <v>49</v>
      </c>
      <c r="L63" s="117"/>
      <c r="M63" s="118" t="s">
        <v>50</v>
      </c>
      <c r="N63" s="118"/>
      <c r="O63" s="7" t="s">
        <v>51</v>
      </c>
      <c r="P63" s="120" t="s">
        <v>52</v>
      </c>
      <c r="Q63" s="121" t="s">
        <v>53</v>
      </c>
    </row>
    <row r="64" spans="1:17" ht="30">
      <c r="A64" s="108"/>
      <c r="B64" s="110"/>
      <c r="C64" s="112"/>
      <c r="D64" s="114"/>
      <c r="E64" s="31" t="s">
        <v>18</v>
      </c>
      <c r="F64" s="31" t="s">
        <v>19</v>
      </c>
      <c r="G64" s="31" t="s">
        <v>54</v>
      </c>
      <c r="H64" s="28" t="s">
        <v>18</v>
      </c>
      <c r="I64" s="28" t="s">
        <v>19</v>
      </c>
      <c r="J64" s="28" t="s">
        <v>55</v>
      </c>
      <c r="K64" s="10" t="s">
        <v>56</v>
      </c>
      <c r="L64" s="10" t="s">
        <v>57</v>
      </c>
      <c r="M64" s="10" t="s">
        <v>56</v>
      </c>
      <c r="N64" s="10"/>
      <c r="O64" s="11"/>
      <c r="P64" s="118"/>
      <c r="Q64" s="122"/>
    </row>
    <row r="65" spans="1:17" ht="30">
      <c r="A65" s="12" t="s">
        <v>58</v>
      </c>
      <c r="B65" s="13"/>
      <c r="C65" s="13"/>
      <c r="D65" s="13">
        <f t="shared" ref="D65:D67" si="16">+B65-C65</f>
        <v>0</v>
      </c>
      <c r="E65" s="14"/>
      <c r="F65" s="14"/>
      <c r="G65" s="14"/>
      <c r="H65" s="15"/>
      <c r="I65" s="15"/>
      <c r="J65" s="15"/>
      <c r="K65" s="13"/>
      <c r="L65" s="12"/>
      <c r="M65" s="12"/>
      <c r="N65" s="12"/>
      <c r="O65" s="16"/>
      <c r="P65" s="17"/>
      <c r="Q65" s="17"/>
    </row>
    <row r="66" spans="1:17">
      <c r="A66" s="12" t="s">
        <v>21</v>
      </c>
      <c r="B66" s="13"/>
      <c r="C66" s="13"/>
      <c r="D66" s="13">
        <f t="shared" si="16"/>
        <v>0</v>
      </c>
      <c r="E66" s="19"/>
      <c r="F66" s="19"/>
      <c r="G66" s="19"/>
      <c r="H66" s="20"/>
      <c r="I66" s="20"/>
      <c r="J66" s="20"/>
      <c r="K66" s="13"/>
      <c r="L66" s="21"/>
      <c r="M66" s="21"/>
      <c r="N66" s="21"/>
      <c r="O66" s="22"/>
      <c r="P66" s="20"/>
      <c r="Q66" s="20"/>
    </row>
    <row r="67" spans="1:17">
      <c r="A67" s="12" t="s">
        <v>22</v>
      </c>
      <c r="B67" s="13"/>
      <c r="C67" s="13"/>
      <c r="D67" s="13">
        <f t="shared" si="16"/>
        <v>0</v>
      </c>
      <c r="E67" s="13"/>
      <c r="F67" s="36"/>
      <c r="G67" s="13">
        <f>+F67-E67</f>
        <v>0</v>
      </c>
      <c r="H67" s="23"/>
      <c r="I67" s="23"/>
      <c r="J67" s="23">
        <f t="shared" ref="J67" si="17">+H67-I67</f>
        <v>0</v>
      </c>
      <c r="K67" s="13"/>
      <c r="M67" s="13"/>
      <c r="N67" s="13"/>
      <c r="O67" s="22"/>
      <c r="P67" s="23"/>
      <c r="Q67" s="20"/>
    </row>
    <row r="68" spans="1:17" ht="30">
      <c r="A68" s="12" t="s">
        <v>59</v>
      </c>
      <c r="B68" s="13">
        <f t="shared" ref="B68:C68" si="18">B59</f>
        <v>-3656727</v>
      </c>
      <c r="C68" s="13">
        <f t="shared" si="18"/>
        <v>86719141</v>
      </c>
      <c r="D68" s="21"/>
      <c r="E68" s="19"/>
      <c r="F68" s="19"/>
      <c r="G68" s="19"/>
      <c r="H68" s="23"/>
      <c r="I68" s="23"/>
      <c r="J68" s="23"/>
      <c r="K68" s="21"/>
      <c r="L68" s="21"/>
      <c r="M68" s="21"/>
      <c r="N68" s="21"/>
      <c r="O68" s="22"/>
      <c r="P68" s="23"/>
      <c r="Q68" s="20"/>
    </row>
    <row r="69" spans="1:17">
      <c r="A69" s="12" t="s">
        <v>20</v>
      </c>
      <c r="B69" s="25">
        <f t="shared" ref="B69:C69" si="19">+B66-B67+B68</f>
        <v>-3656727</v>
      </c>
      <c r="C69" s="25">
        <f t="shared" si="19"/>
        <v>86719141</v>
      </c>
      <c r="D69" s="25">
        <f t="shared" ref="D69" si="20">B67-C67+E67+J67+K67+M67+O67+P67+Q67</f>
        <v>0</v>
      </c>
      <c r="E69" s="19"/>
      <c r="F69" s="19"/>
      <c r="G69" s="19"/>
      <c r="H69" s="23"/>
      <c r="I69" s="23"/>
      <c r="J69" s="23"/>
      <c r="K69" s="25"/>
      <c r="L69" s="21"/>
      <c r="M69" s="21"/>
      <c r="N69" s="21"/>
      <c r="O69" s="22"/>
      <c r="P69" s="20"/>
      <c r="Q69" s="20"/>
    </row>
    <row r="71" spans="1:17" ht="26.25">
      <c r="A71" s="105" t="s">
        <v>11</v>
      </c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</row>
    <row r="72" spans="1:17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106" t="s">
        <v>44</v>
      </c>
      <c r="L72" s="106"/>
      <c r="M72" s="106"/>
      <c r="N72" s="106"/>
      <c r="O72" s="106"/>
      <c r="P72" s="27"/>
      <c r="Q72" s="27"/>
    </row>
    <row r="73" spans="1:17" ht="45">
      <c r="A73" s="107" t="s">
        <v>45</v>
      </c>
      <c r="B73" s="109" t="s">
        <v>18</v>
      </c>
      <c r="C73" s="111" t="s">
        <v>19</v>
      </c>
      <c r="D73" s="113" t="s">
        <v>46</v>
      </c>
      <c r="E73" s="119" t="s">
        <v>47</v>
      </c>
      <c r="F73" s="119"/>
      <c r="G73" s="119"/>
      <c r="H73" s="115" t="s">
        <v>48</v>
      </c>
      <c r="I73" s="115"/>
      <c r="J73" s="115"/>
      <c r="K73" s="116" t="s">
        <v>49</v>
      </c>
      <c r="L73" s="117"/>
      <c r="M73" s="118" t="s">
        <v>50</v>
      </c>
      <c r="N73" s="118"/>
      <c r="O73" s="7" t="s">
        <v>51</v>
      </c>
      <c r="P73" s="120" t="s">
        <v>52</v>
      </c>
      <c r="Q73" s="121" t="s">
        <v>53</v>
      </c>
    </row>
    <row r="74" spans="1:17" ht="30">
      <c r="A74" s="108"/>
      <c r="B74" s="110"/>
      <c r="C74" s="112"/>
      <c r="D74" s="114"/>
      <c r="E74" s="31" t="s">
        <v>18</v>
      </c>
      <c r="F74" s="31" t="s">
        <v>19</v>
      </c>
      <c r="G74" s="31" t="s">
        <v>54</v>
      </c>
      <c r="H74" s="28" t="s">
        <v>18</v>
      </c>
      <c r="I74" s="28" t="s">
        <v>19</v>
      </c>
      <c r="J74" s="28" t="s">
        <v>55</v>
      </c>
      <c r="K74" s="10" t="s">
        <v>56</v>
      </c>
      <c r="L74" s="10" t="s">
        <v>57</v>
      </c>
      <c r="M74" s="10" t="s">
        <v>56</v>
      </c>
      <c r="N74" s="10"/>
      <c r="O74" s="11"/>
      <c r="P74" s="118"/>
      <c r="Q74" s="122"/>
    </row>
    <row r="75" spans="1:17" ht="30">
      <c r="A75" s="12" t="s">
        <v>58</v>
      </c>
      <c r="B75" s="13"/>
      <c r="C75" s="13"/>
      <c r="D75" s="13">
        <f t="shared" ref="D75:D77" si="21">+B75-C75</f>
        <v>0</v>
      </c>
      <c r="E75" s="14"/>
      <c r="F75" s="14"/>
      <c r="G75" s="14"/>
      <c r="H75" s="15"/>
      <c r="I75" s="15"/>
      <c r="J75" s="15"/>
      <c r="K75" s="13"/>
      <c r="L75" s="12"/>
      <c r="M75" s="12"/>
      <c r="N75" s="12"/>
      <c r="O75" s="16"/>
      <c r="P75" s="17"/>
      <c r="Q75" s="17"/>
    </row>
    <row r="76" spans="1:17">
      <c r="A76" s="12" t="s">
        <v>21</v>
      </c>
      <c r="B76" s="13"/>
      <c r="C76" s="13"/>
      <c r="D76" s="13">
        <f t="shared" si="21"/>
        <v>0</v>
      </c>
      <c r="E76" s="19"/>
      <c r="F76" s="19"/>
      <c r="G76" s="19"/>
      <c r="H76" s="20"/>
      <c r="I76" s="20"/>
      <c r="J76" s="20"/>
      <c r="K76" s="13"/>
      <c r="L76" s="21"/>
      <c r="M76" s="21"/>
      <c r="N76" s="21"/>
      <c r="O76" s="22"/>
      <c r="P76" s="20"/>
      <c r="Q76" s="20"/>
    </row>
    <row r="77" spans="1:17">
      <c r="A77" s="12" t="s">
        <v>22</v>
      </c>
      <c r="B77" s="13"/>
      <c r="C77" s="13"/>
      <c r="D77" s="13">
        <f t="shared" si="21"/>
        <v>0</v>
      </c>
      <c r="E77" s="13"/>
      <c r="F77" s="36"/>
      <c r="G77" s="13">
        <f>+F77-E77</f>
        <v>0</v>
      </c>
      <c r="H77" s="23"/>
      <c r="I77" s="23"/>
      <c r="J77" s="23">
        <f t="shared" ref="J77" si="22">+H77-I77</f>
        <v>0</v>
      </c>
      <c r="K77" s="13"/>
      <c r="M77" s="13"/>
      <c r="N77" s="13"/>
      <c r="O77" s="22"/>
      <c r="P77" s="23"/>
      <c r="Q77" s="20"/>
    </row>
    <row r="78" spans="1:17" ht="30">
      <c r="A78" s="12" t="s">
        <v>59</v>
      </c>
      <c r="B78" s="13">
        <f t="shared" ref="B78:C78" si="23">B69</f>
        <v>-3656727</v>
      </c>
      <c r="C78" s="13">
        <f t="shared" si="23"/>
        <v>86719141</v>
      </c>
      <c r="D78" s="21"/>
      <c r="E78" s="19"/>
      <c r="F78" s="19"/>
      <c r="G78" s="19"/>
      <c r="H78" s="23"/>
      <c r="I78" s="23"/>
      <c r="J78" s="23"/>
      <c r="K78" s="21"/>
      <c r="L78" s="21"/>
      <c r="M78" s="21"/>
      <c r="N78" s="21"/>
      <c r="O78" s="22"/>
      <c r="P78" s="23"/>
      <c r="Q78" s="20"/>
    </row>
    <row r="79" spans="1:17">
      <c r="A79" s="12" t="s">
        <v>20</v>
      </c>
      <c r="B79" s="25">
        <f t="shared" ref="B79:C79" si="24">+B76-B77+B78</f>
        <v>-3656727</v>
      </c>
      <c r="C79" s="25">
        <f t="shared" si="24"/>
        <v>86719141</v>
      </c>
      <c r="D79" s="25">
        <f t="shared" ref="D79" si="25">B77-C77+E77+J77+K77+M77+O77+P77+Q77</f>
        <v>0</v>
      </c>
      <c r="E79" s="19"/>
      <c r="F79" s="19"/>
      <c r="G79" s="19"/>
      <c r="H79" s="23"/>
      <c r="I79" s="23"/>
      <c r="J79" s="23"/>
      <c r="K79" s="25"/>
      <c r="L79" s="21"/>
      <c r="M79" s="21"/>
      <c r="N79" s="21"/>
      <c r="O79" s="22"/>
      <c r="P79" s="20"/>
      <c r="Q79" s="20"/>
    </row>
    <row r="81" spans="1:17" ht="26.25">
      <c r="A81" s="105" t="s">
        <v>60</v>
      </c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</row>
    <row r="82" spans="1:17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106" t="s">
        <v>44</v>
      </c>
      <c r="L82" s="106"/>
      <c r="M82" s="106"/>
      <c r="N82" s="106"/>
      <c r="O82" s="106"/>
      <c r="P82" s="27"/>
      <c r="Q82" s="27"/>
    </row>
    <row r="83" spans="1:17" ht="45">
      <c r="A83" s="107" t="s">
        <v>45</v>
      </c>
      <c r="B83" s="109" t="s">
        <v>18</v>
      </c>
      <c r="C83" s="111" t="s">
        <v>19</v>
      </c>
      <c r="D83" s="113" t="s">
        <v>46</v>
      </c>
      <c r="E83" s="119" t="s">
        <v>47</v>
      </c>
      <c r="F83" s="119"/>
      <c r="G83" s="119"/>
      <c r="H83" s="115" t="s">
        <v>48</v>
      </c>
      <c r="I83" s="115"/>
      <c r="J83" s="115"/>
      <c r="K83" s="116" t="s">
        <v>49</v>
      </c>
      <c r="L83" s="117"/>
      <c r="M83" s="118" t="s">
        <v>50</v>
      </c>
      <c r="N83" s="118"/>
      <c r="O83" s="7" t="s">
        <v>51</v>
      </c>
      <c r="P83" s="120" t="s">
        <v>52</v>
      </c>
      <c r="Q83" s="121" t="s">
        <v>53</v>
      </c>
    </row>
    <row r="84" spans="1:17" ht="30">
      <c r="A84" s="108"/>
      <c r="B84" s="110"/>
      <c r="C84" s="112"/>
      <c r="D84" s="114"/>
      <c r="E84" s="31" t="s">
        <v>18</v>
      </c>
      <c r="F84" s="31" t="s">
        <v>19</v>
      </c>
      <c r="G84" s="31" t="s">
        <v>54</v>
      </c>
      <c r="H84" s="28" t="s">
        <v>18</v>
      </c>
      <c r="I84" s="28" t="s">
        <v>19</v>
      </c>
      <c r="J84" s="28" t="s">
        <v>55</v>
      </c>
      <c r="K84" s="10" t="s">
        <v>56</v>
      </c>
      <c r="L84" s="10" t="s">
        <v>57</v>
      </c>
      <c r="M84" s="10" t="s">
        <v>56</v>
      </c>
      <c r="N84" s="10"/>
      <c r="O84" s="11"/>
      <c r="P84" s="118"/>
      <c r="Q84" s="122"/>
    </row>
    <row r="85" spans="1:17" ht="30">
      <c r="A85" s="12" t="s">
        <v>58</v>
      </c>
      <c r="B85" s="13"/>
      <c r="C85" s="13"/>
      <c r="D85" s="13">
        <f t="shared" ref="D85:D87" si="26">+B85-C85</f>
        <v>0</v>
      </c>
      <c r="E85" s="14"/>
      <c r="F85" s="14"/>
      <c r="G85" s="14"/>
      <c r="H85" s="15"/>
      <c r="I85" s="15"/>
      <c r="J85" s="15"/>
      <c r="K85" s="13"/>
      <c r="L85" s="12"/>
      <c r="M85" s="12"/>
      <c r="N85" s="12"/>
      <c r="O85" s="16"/>
      <c r="P85" s="17"/>
      <c r="Q85" s="17"/>
    </row>
    <row r="86" spans="1:17">
      <c r="A86" s="12" t="s">
        <v>21</v>
      </c>
      <c r="B86" s="13"/>
      <c r="C86" s="13"/>
      <c r="D86" s="13">
        <f t="shared" si="26"/>
        <v>0</v>
      </c>
      <c r="E86" s="19"/>
      <c r="F86" s="19"/>
      <c r="G86" s="19"/>
      <c r="H86" s="20"/>
      <c r="I86" s="20"/>
      <c r="J86" s="20"/>
      <c r="K86" s="13"/>
      <c r="L86" s="21"/>
      <c r="M86" s="21"/>
      <c r="N86" s="21"/>
      <c r="O86" s="22"/>
      <c r="P86" s="20"/>
      <c r="Q86" s="20"/>
    </row>
    <row r="87" spans="1:17">
      <c r="A87" s="12" t="s">
        <v>22</v>
      </c>
      <c r="B87" s="13"/>
      <c r="C87" s="13"/>
      <c r="D87" s="13">
        <f t="shared" si="26"/>
        <v>0</v>
      </c>
      <c r="E87" s="13"/>
      <c r="F87" s="36"/>
      <c r="G87" s="13">
        <f>+F87-E87</f>
        <v>0</v>
      </c>
      <c r="H87" s="23"/>
      <c r="I87" s="23"/>
      <c r="J87" s="23">
        <f t="shared" ref="J87" si="27">+H87-I87</f>
        <v>0</v>
      </c>
      <c r="K87" s="13"/>
      <c r="M87" s="13"/>
      <c r="N87" s="13"/>
      <c r="O87" s="22"/>
      <c r="P87" s="23"/>
      <c r="Q87" s="20"/>
    </row>
    <row r="88" spans="1:17" ht="30">
      <c r="A88" s="12" t="s">
        <v>59</v>
      </c>
      <c r="B88" s="13">
        <f t="shared" ref="B88:C88" si="28">B79</f>
        <v>-3656727</v>
      </c>
      <c r="C88" s="13">
        <f t="shared" si="28"/>
        <v>86719141</v>
      </c>
      <c r="D88" s="21"/>
      <c r="E88" s="19"/>
      <c r="F88" s="19"/>
      <c r="G88" s="19"/>
      <c r="H88" s="23"/>
      <c r="I88" s="23"/>
      <c r="J88" s="23"/>
      <c r="K88" s="21"/>
      <c r="L88" s="21"/>
      <c r="M88" s="21"/>
      <c r="N88" s="21"/>
      <c r="O88" s="22"/>
      <c r="P88" s="23"/>
      <c r="Q88" s="20"/>
    </row>
    <row r="89" spans="1:17">
      <c r="A89" s="12" t="s">
        <v>20</v>
      </c>
      <c r="B89" s="25">
        <f t="shared" ref="B89:C89" si="29">+B86-B87+B88</f>
        <v>-3656727</v>
      </c>
      <c r="C89" s="25">
        <f t="shared" si="29"/>
        <v>86719141</v>
      </c>
      <c r="D89" s="25">
        <f t="shared" ref="D89" si="30">B87-C87+E87+J87+K87+M87+O87+P87+Q87</f>
        <v>0</v>
      </c>
      <c r="E89" s="19"/>
      <c r="F89" s="19"/>
      <c r="G89" s="19"/>
      <c r="H89" s="23"/>
      <c r="I89" s="23"/>
      <c r="J89" s="23"/>
      <c r="K89" s="25"/>
      <c r="L89" s="21"/>
      <c r="M89" s="21"/>
      <c r="N89" s="21"/>
      <c r="O89" s="22"/>
      <c r="P89" s="20"/>
      <c r="Q89" s="20"/>
    </row>
    <row r="91" spans="1:17" ht="26.25">
      <c r="A91" s="105" t="s">
        <v>13</v>
      </c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</row>
    <row r="92" spans="1:17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106" t="s">
        <v>44</v>
      </c>
      <c r="L92" s="106"/>
      <c r="M92" s="106"/>
      <c r="N92" s="106"/>
      <c r="O92" s="106"/>
      <c r="P92" s="27"/>
      <c r="Q92" s="27"/>
    </row>
    <row r="93" spans="1:17" ht="45">
      <c r="A93" s="107" t="s">
        <v>45</v>
      </c>
      <c r="B93" s="109" t="s">
        <v>18</v>
      </c>
      <c r="C93" s="111" t="s">
        <v>19</v>
      </c>
      <c r="D93" s="113" t="s">
        <v>46</v>
      </c>
      <c r="E93" s="119" t="s">
        <v>47</v>
      </c>
      <c r="F93" s="119"/>
      <c r="G93" s="119"/>
      <c r="H93" s="115" t="s">
        <v>48</v>
      </c>
      <c r="I93" s="115"/>
      <c r="J93" s="115"/>
      <c r="K93" s="116" t="s">
        <v>49</v>
      </c>
      <c r="L93" s="117"/>
      <c r="M93" s="118" t="s">
        <v>50</v>
      </c>
      <c r="N93" s="118"/>
      <c r="O93" s="7" t="s">
        <v>51</v>
      </c>
      <c r="P93" s="120" t="s">
        <v>52</v>
      </c>
      <c r="Q93" s="121" t="s">
        <v>53</v>
      </c>
    </row>
    <row r="94" spans="1:17" ht="30">
      <c r="A94" s="108"/>
      <c r="B94" s="110"/>
      <c r="C94" s="112"/>
      <c r="D94" s="114"/>
      <c r="E94" s="31" t="s">
        <v>18</v>
      </c>
      <c r="F94" s="31" t="s">
        <v>19</v>
      </c>
      <c r="G94" s="31" t="s">
        <v>54</v>
      </c>
      <c r="H94" s="28" t="s">
        <v>18</v>
      </c>
      <c r="I94" s="28" t="s">
        <v>19</v>
      </c>
      <c r="J94" s="28" t="s">
        <v>55</v>
      </c>
      <c r="K94" s="10" t="s">
        <v>56</v>
      </c>
      <c r="L94" s="10" t="s">
        <v>57</v>
      </c>
      <c r="M94" s="10" t="s">
        <v>56</v>
      </c>
      <c r="N94" s="10"/>
      <c r="O94" s="11"/>
      <c r="P94" s="118"/>
      <c r="Q94" s="122"/>
    </row>
    <row r="95" spans="1:17" ht="30">
      <c r="A95" s="12" t="s">
        <v>58</v>
      </c>
      <c r="B95" s="13"/>
      <c r="C95" s="13"/>
      <c r="D95" s="13">
        <f t="shared" ref="D95:D97" si="31">+B95-C95</f>
        <v>0</v>
      </c>
      <c r="E95" s="14"/>
      <c r="F95" s="14"/>
      <c r="G95" s="14"/>
      <c r="H95" s="15"/>
      <c r="I95" s="15"/>
      <c r="J95" s="15"/>
      <c r="K95" s="13"/>
      <c r="L95" s="12"/>
      <c r="M95" s="12"/>
      <c r="N95" s="12"/>
      <c r="O95" s="16"/>
      <c r="P95" s="17"/>
      <c r="Q95" s="17"/>
    </row>
    <row r="96" spans="1:17">
      <c r="A96" s="12" t="s">
        <v>21</v>
      </c>
      <c r="B96" s="13"/>
      <c r="C96" s="13"/>
      <c r="D96" s="13">
        <f t="shared" si="31"/>
        <v>0</v>
      </c>
      <c r="E96" s="19"/>
      <c r="F96" s="19"/>
      <c r="G96" s="19"/>
      <c r="H96" s="20"/>
      <c r="I96" s="20"/>
      <c r="J96" s="20"/>
      <c r="K96" s="13"/>
      <c r="L96" s="21"/>
      <c r="M96" s="21"/>
      <c r="N96" s="21"/>
      <c r="O96" s="22"/>
      <c r="P96" s="20"/>
      <c r="Q96" s="20"/>
    </row>
    <row r="97" spans="1:17">
      <c r="A97" s="12" t="s">
        <v>22</v>
      </c>
      <c r="B97" s="13"/>
      <c r="C97" s="13"/>
      <c r="D97" s="13">
        <f t="shared" si="31"/>
        <v>0</v>
      </c>
      <c r="E97" s="13"/>
      <c r="F97" s="36"/>
      <c r="G97" s="13">
        <f>+F97-E97</f>
        <v>0</v>
      </c>
      <c r="H97" s="23"/>
      <c r="I97" s="23"/>
      <c r="J97" s="23">
        <f t="shared" ref="J97" si="32">+H97-I97</f>
        <v>0</v>
      </c>
      <c r="K97" s="13"/>
      <c r="M97" s="13"/>
      <c r="N97" s="13"/>
      <c r="O97" s="22"/>
      <c r="P97" s="23"/>
      <c r="Q97" s="20"/>
    </row>
    <row r="98" spans="1:17" ht="30">
      <c r="A98" s="12" t="s">
        <v>59</v>
      </c>
      <c r="B98" s="13">
        <f t="shared" ref="B98:C98" si="33">B89</f>
        <v>-3656727</v>
      </c>
      <c r="C98" s="13">
        <f t="shared" si="33"/>
        <v>86719141</v>
      </c>
      <c r="D98" s="21"/>
      <c r="E98" s="19"/>
      <c r="F98" s="19"/>
      <c r="G98" s="19"/>
      <c r="H98" s="23"/>
      <c r="I98" s="23"/>
      <c r="J98" s="23"/>
      <c r="K98" s="21"/>
      <c r="L98" s="21"/>
      <c r="M98" s="21"/>
      <c r="N98" s="21"/>
      <c r="O98" s="22"/>
      <c r="P98" s="23"/>
      <c r="Q98" s="20"/>
    </row>
    <row r="99" spans="1:17">
      <c r="A99" s="12" t="s">
        <v>20</v>
      </c>
      <c r="B99" s="25">
        <f t="shared" ref="B99:C99" si="34">+B96-B97+B98</f>
        <v>-3656727</v>
      </c>
      <c r="C99" s="25">
        <f t="shared" si="34"/>
        <v>86719141</v>
      </c>
      <c r="D99" s="25">
        <f t="shared" ref="D99" si="35">B97-C97+E97+J97+K97+M97+O97+P97+Q97</f>
        <v>0</v>
      </c>
      <c r="E99" s="19"/>
      <c r="F99" s="19"/>
      <c r="G99" s="19"/>
      <c r="H99" s="23"/>
      <c r="I99" s="23"/>
      <c r="J99" s="23"/>
      <c r="K99" s="25"/>
      <c r="L99" s="21"/>
      <c r="M99" s="21"/>
      <c r="N99" s="21"/>
      <c r="O99" s="22"/>
      <c r="P99" s="20"/>
      <c r="Q99" s="20"/>
    </row>
    <row r="101" spans="1:17" ht="26.25">
      <c r="A101" s="105" t="s">
        <v>14</v>
      </c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</row>
    <row r="102" spans="1:17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106" t="s">
        <v>44</v>
      </c>
      <c r="L102" s="106"/>
      <c r="M102" s="106"/>
      <c r="N102" s="106"/>
      <c r="O102" s="106"/>
      <c r="P102" s="27"/>
      <c r="Q102" s="27"/>
    </row>
    <row r="103" spans="1:17" ht="45">
      <c r="A103" s="107" t="s">
        <v>45</v>
      </c>
      <c r="B103" s="109" t="s">
        <v>18</v>
      </c>
      <c r="C103" s="111" t="s">
        <v>19</v>
      </c>
      <c r="D103" s="113" t="s">
        <v>46</v>
      </c>
      <c r="E103" s="119" t="s">
        <v>47</v>
      </c>
      <c r="F103" s="119"/>
      <c r="G103" s="119"/>
      <c r="H103" s="115" t="s">
        <v>48</v>
      </c>
      <c r="I103" s="115"/>
      <c r="J103" s="115"/>
      <c r="K103" s="116" t="s">
        <v>49</v>
      </c>
      <c r="L103" s="117"/>
      <c r="M103" s="118" t="s">
        <v>50</v>
      </c>
      <c r="N103" s="118"/>
      <c r="O103" s="7" t="s">
        <v>51</v>
      </c>
      <c r="P103" s="120" t="s">
        <v>52</v>
      </c>
      <c r="Q103" s="121" t="s">
        <v>53</v>
      </c>
    </row>
    <row r="104" spans="1:17" ht="30">
      <c r="A104" s="108"/>
      <c r="B104" s="110"/>
      <c r="C104" s="112"/>
      <c r="D104" s="114"/>
      <c r="E104" s="31" t="s">
        <v>18</v>
      </c>
      <c r="F104" s="31" t="s">
        <v>19</v>
      </c>
      <c r="G104" s="31" t="s">
        <v>54</v>
      </c>
      <c r="H104" s="28" t="s">
        <v>18</v>
      </c>
      <c r="I104" s="28" t="s">
        <v>19</v>
      </c>
      <c r="J104" s="28" t="s">
        <v>55</v>
      </c>
      <c r="K104" s="10" t="s">
        <v>56</v>
      </c>
      <c r="L104" s="10" t="s">
        <v>57</v>
      </c>
      <c r="M104" s="10" t="s">
        <v>56</v>
      </c>
      <c r="N104" s="10"/>
      <c r="O104" s="11"/>
      <c r="P104" s="118"/>
      <c r="Q104" s="122"/>
    </row>
    <row r="105" spans="1:17" ht="30">
      <c r="A105" s="12" t="s">
        <v>58</v>
      </c>
      <c r="B105" s="13"/>
      <c r="C105" s="13"/>
      <c r="D105" s="13">
        <f t="shared" ref="D105:D107" si="36">+B105-C105</f>
        <v>0</v>
      </c>
      <c r="E105" s="14"/>
      <c r="F105" s="14"/>
      <c r="G105" s="14"/>
      <c r="H105" s="15"/>
      <c r="I105" s="15"/>
      <c r="J105" s="15"/>
      <c r="K105" s="13"/>
      <c r="L105" s="12"/>
      <c r="M105" s="12"/>
      <c r="N105" s="12"/>
      <c r="O105" s="16"/>
      <c r="P105" s="17"/>
      <c r="Q105" s="17"/>
    </row>
    <row r="106" spans="1:17">
      <c r="A106" s="12" t="s">
        <v>21</v>
      </c>
      <c r="B106" s="13"/>
      <c r="C106" s="13"/>
      <c r="D106" s="13">
        <f t="shared" si="36"/>
        <v>0</v>
      </c>
      <c r="E106" s="19"/>
      <c r="F106" s="19"/>
      <c r="G106" s="19"/>
      <c r="H106" s="20"/>
      <c r="I106" s="20"/>
      <c r="J106" s="20"/>
      <c r="K106" s="13"/>
      <c r="L106" s="21"/>
      <c r="M106" s="21"/>
      <c r="N106" s="21"/>
      <c r="O106" s="22"/>
      <c r="P106" s="20"/>
      <c r="Q106" s="20"/>
    </row>
    <row r="107" spans="1:17">
      <c r="A107" s="12" t="s">
        <v>22</v>
      </c>
      <c r="B107" s="13"/>
      <c r="C107" s="13"/>
      <c r="D107" s="13">
        <f t="shared" si="36"/>
        <v>0</v>
      </c>
      <c r="E107" s="13"/>
      <c r="F107" s="36"/>
      <c r="G107" s="13">
        <f>+F107-E107</f>
        <v>0</v>
      </c>
      <c r="H107" s="23"/>
      <c r="I107" s="23"/>
      <c r="J107" s="23">
        <f t="shared" ref="J107" si="37">+H107-I107</f>
        <v>0</v>
      </c>
      <c r="K107" s="13"/>
      <c r="M107" s="13"/>
      <c r="N107" s="13"/>
      <c r="O107" s="22"/>
      <c r="P107" s="23"/>
      <c r="Q107" s="20"/>
    </row>
    <row r="108" spans="1:17" ht="30">
      <c r="A108" s="12" t="s">
        <v>59</v>
      </c>
      <c r="B108" s="13">
        <f t="shared" ref="B108:C108" si="38">B99</f>
        <v>-3656727</v>
      </c>
      <c r="C108" s="13">
        <f t="shared" si="38"/>
        <v>86719141</v>
      </c>
      <c r="D108" s="21"/>
      <c r="E108" s="19"/>
      <c r="F108" s="19"/>
      <c r="G108" s="19"/>
      <c r="H108" s="23"/>
      <c r="I108" s="23"/>
      <c r="J108" s="23"/>
      <c r="K108" s="21"/>
      <c r="L108" s="21"/>
      <c r="M108" s="21"/>
      <c r="N108" s="21"/>
      <c r="O108" s="22"/>
      <c r="P108" s="23"/>
      <c r="Q108" s="20"/>
    </row>
    <row r="109" spans="1:17">
      <c r="A109" s="12" t="s">
        <v>20</v>
      </c>
      <c r="B109" s="25">
        <f t="shared" ref="B109:C109" si="39">+B106-B107+B108</f>
        <v>-3656727</v>
      </c>
      <c r="C109" s="25">
        <f t="shared" si="39"/>
        <v>86719141</v>
      </c>
      <c r="D109" s="25">
        <f t="shared" ref="D109" si="40">B107-C107+E107+J107+K107+M107+O107+P107+Q107</f>
        <v>0</v>
      </c>
      <c r="E109" s="19"/>
      <c r="F109" s="19"/>
      <c r="G109" s="19"/>
      <c r="H109" s="23"/>
      <c r="I109" s="23"/>
      <c r="J109" s="23"/>
      <c r="K109" s="25"/>
      <c r="L109" s="21"/>
      <c r="M109" s="21"/>
      <c r="N109" s="21"/>
      <c r="O109" s="22"/>
      <c r="P109" s="20"/>
      <c r="Q109" s="20"/>
    </row>
    <row r="111" spans="1:17" ht="26.25">
      <c r="A111" s="105" t="s">
        <v>15</v>
      </c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</row>
    <row r="112" spans="1:17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106" t="s">
        <v>44</v>
      </c>
      <c r="L112" s="106"/>
      <c r="M112" s="106"/>
      <c r="N112" s="106"/>
      <c r="O112" s="106"/>
      <c r="P112" s="27"/>
      <c r="Q112" s="27"/>
    </row>
    <row r="113" spans="1:17" ht="45">
      <c r="A113" s="107" t="s">
        <v>45</v>
      </c>
      <c r="B113" s="109" t="s">
        <v>18</v>
      </c>
      <c r="C113" s="111" t="s">
        <v>19</v>
      </c>
      <c r="D113" s="113" t="s">
        <v>46</v>
      </c>
      <c r="E113" s="119" t="s">
        <v>47</v>
      </c>
      <c r="F113" s="119"/>
      <c r="G113" s="119"/>
      <c r="H113" s="115" t="s">
        <v>48</v>
      </c>
      <c r="I113" s="115"/>
      <c r="J113" s="115"/>
      <c r="K113" s="116" t="s">
        <v>49</v>
      </c>
      <c r="L113" s="117"/>
      <c r="M113" s="118" t="s">
        <v>50</v>
      </c>
      <c r="N113" s="118"/>
      <c r="O113" s="7" t="s">
        <v>51</v>
      </c>
      <c r="P113" s="120" t="s">
        <v>52</v>
      </c>
      <c r="Q113" s="121" t="s">
        <v>53</v>
      </c>
    </row>
    <row r="114" spans="1:17" ht="30">
      <c r="A114" s="108"/>
      <c r="B114" s="110"/>
      <c r="C114" s="112"/>
      <c r="D114" s="114"/>
      <c r="E114" s="31" t="s">
        <v>18</v>
      </c>
      <c r="F114" s="31" t="s">
        <v>19</v>
      </c>
      <c r="G114" s="31" t="s">
        <v>54</v>
      </c>
      <c r="H114" s="28" t="s">
        <v>18</v>
      </c>
      <c r="I114" s="28" t="s">
        <v>19</v>
      </c>
      <c r="J114" s="28" t="s">
        <v>55</v>
      </c>
      <c r="K114" s="10" t="s">
        <v>56</v>
      </c>
      <c r="L114" s="10" t="s">
        <v>57</v>
      </c>
      <c r="M114" s="10" t="s">
        <v>56</v>
      </c>
      <c r="N114" s="10"/>
      <c r="O114" s="11"/>
      <c r="P114" s="118"/>
      <c r="Q114" s="122"/>
    </row>
    <row r="115" spans="1:17" ht="30">
      <c r="A115" s="12" t="s">
        <v>58</v>
      </c>
      <c r="B115" s="13"/>
      <c r="C115" s="13"/>
      <c r="D115" s="13">
        <f t="shared" ref="D115:D117" si="41">+B115-C115</f>
        <v>0</v>
      </c>
      <c r="E115" s="14"/>
      <c r="F115" s="14"/>
      <c r="G115" s="14"/>
      <c r="H115" s="15"/>
      <c r="I115" s="15"/>
      <c r="J115" s="15"/>
      <c r="K115" s="13"/>
      <c r="L115" s="12"/>
      <c r="M115" s="12"/>
      <c r="N115" s="12"/>
      <c r="O115" s="16"/>
      <c r="P115" s="17"/>
      <c r="Q115" s="17"/>
    </row>
    <row r="116" spans="1:17">
      <c r="A116" s="12" t="s">
        <v>21</v>
      </c>
      <c r="B116" s="13"/>
      <c r="C116" s="13"/>
      <c r="D116" s="13">
        <f t="shared" si="41"/>
        <v>0</v>
      </c>
      <c r="E116" s="19"/>
      <c r="F116" s="19"/>
      <c r="G116" s="19"/>
      <c r="H116" s="20"/>
      <c r="I116" s="20"/>
      <c r="J116" s="20"/>
      <c r="K116" s="13"/>
      <c r="L116" s="21"/>
      <c r="M116" s="21"/>
      <c r="N116" s="21"/>
      <c r="O116" s="22"/>
      <c r="P116" s="20"/>
      <c r="Q116" s="20"/>
    </row>
    <row r="117" spans="1:17">
      <c r="A117" s="12" t="s">
        <v>22</v>
      </c>
      <c r="B117" s="13"/>
      <c r="C117" s="13"/>
      <c r="D117" s="13">
        <f t="shared" si="41"/>
        <v>0</v>
      </c>
      <c r="E117" s="13"/>
      <c r="F117" s="36"/>
      <c r="G117" s="13">
        <f>+F117-E117</f>
        <v>0</v>
      </c>
      <c r="H117" s="23"/>
      <c r="I117" s="23"/>
      <c r="J117" s="23">
        <f t="shared" ref="J117" si="42">+H117-I117</f>
        <v>0</v>
      </c>
      <c r="K117" s="13"/>
      <c r="M117" s="13"/>
      <c r="N117" s="13"/>
      <c r="O117" s="22"/>
      <c r="P117" s="23"/>
      <c r="Q117" s="20"/>
    </row>
    <row r="118" spans="1:17" ht="30">
      <c r="A118" s="12" t="s">
        <v>59</v>
      </c>
      <c r="B118" s="13">
        <f t="shared" ref="B118:C118" si="43">B109</f>
        <v>-3656727</v>
      </c>
      <c r="C118" s="13">
        <f t="shared" si="43"/>
        <v>86719141</v>
      </c>
      <c r="D118" s="21"/>
      <c r="E118" s="19"/>
      <c r="F118" s="19"/>
      <c r="G118" s="19"/>
      <c r="H118" s="23"/>
      <c r="I118" s="23"/>
      <c r="J118" s="23"/>
      <c r="K118" s="21"/>
      <c r="L118" s="21"/>
      <c r="M118" s="21"/>
      <c r="N118" s="21"/>
      <c r="O118" s="22"/>
      <c r="P118" s="23"/>
      <c r="Q118" s="20"/>
    </row>
    <row r="119" spans="1:17">
      <c r="A119" s="12" t="s">
        <v>20</v>
      </c>
      <c r="B119" s="25">
        <f t="shared" ref="B119:C119" si="44">+B116-B117+B118</f>
        <v>-3656727</v>
      </c>
      <c r="C119" s="25">
        <f t="shared" si="44"/>
        <v>86719141</v>
      </c>
      <c r="D119" s="25">
        <f t="shared" ref="D119" si="45">B117-C117+E117+J117+K117+M117+O117+P117+Q117</f>
        <v>0</v>
      </c>
      <c r="E119" s="19"/>
      <c r="F119" s="19"/>
      <c r="G119" s="19"/>
      <c r="H119" s="23"/>
      <c r="I119" s="23"/>
      <c r="J119" s="23"/>
      <c r="K119" s="25"/>
      <c r="L119" s="21"/>
      <c r="M119" s="21"/>
      <c r="N119" s="21"/>
      <c r="O119" s="22"/>
      <c r="P119" s="20"/>
      <c r="Q119" s="20"/>
    </row>
  </sheetData>
  <mergeCells count="144">
    <mergeCell ref="A1:Q1"/>
    <mergeCell ref="K2:O2"/>
    <mergeCell ref="A3:A4"/>
    <mergeCell ref="B3:B4"/>
    <mergeCell ref="C3:C4"/>
    <mergeCell ref="D3:D4"/>
    <mergeCell ref="H3:J3"/>
    <mergeCell ref="K3:L3"/>
    <mergeCell ref="M3:N3"/>
    <mergeCell ref="P3:P4"/>
    <mergeCell ref="Q3:Q4"/>
    <mergeCell ref="E3:G3"/>
    <mergeCell ref="A11:Q11"/>
    <mergeCell ref="K12:O12"/>
    <mergeCell ref="A13:A14"/>
    <mergeCell ref="B13:B14"/>
    <mergeCell ref="C13:C14"/>
    <mergeCell ref="D13:D14"/>
    <mergeCell ref="H13:J13"/>
    <mergeCell ref="K23:L23"/>
    <mergeCell ref="M23:N23"/>
    <mergeCell ref="P23:P24"/>
    <mergeCell ref="Q23:Q24"/>
    <mergeCell ref="E13:G13"/>
    <mergeCell ref="E23:G23"/>
    <mergeCell ref="K13:L13"/>
    <mergeCell ref="M13:N13"/>
    <mergeCell ref="P13:P14"/>
    <mergeCell ref="Q13:Q14"/>
    <mergeCell ref="A21:Q21"/>
    <mergeCell ref="K22:O22"/>
    <mergeCell ref="A31:Q31"/>
    <mergeCell ref="K32:O32"/>
    <mergeCell ref="A23:A24"/>
    <mergeCell ref="B23:B24"/>
    <mergeCell ref="C23:C24"/>
    <mergeCell ref="D23:D24"/>
    <mergeCell ref="H23:J23"/>
    <mergeCell ref="K33:L33"/>
    <mergeCell ref="M33:N33"/>
    <mergeCell ref="P33:P34"/>
    <mergeCell ref="Q33:Q34"/>
    <mergeCell ref="E33:G33"/>
    <mergeCell ref="A41:Q41"/>
    <mergeCell ref="K42:O42"/>
    <mergeCell ref="A33:A34"/>
    <mergeCell ref="B33:B34"/>
    <mergeCell ref="C33:C34"/>
    <mergeCell ref="D33:D34"/>
    <mergeCell ref="H33:J33"/>
    <mergeCell ref="K43:L43"/>
    <mergeCell ref="M43:N43"/>
    <mergeCell ref="P43:P44"/>
    <mergeCell ref="Q43:Q44"/>
    <mergeCell ref="E43:G43"/>
    <mergeCell ref="A51:Q51"/>
    <mergeCell ref="K52:O52"/>
    <mergeCell ref="A43:A44"/>
    <mergeCell ref="B43:B44"/>
    <mergeCell ref="C43:C44"/>
    <mergeCell ref="D43:D44"/>
    <mergeCell ref="H43:J43"/>
    <mergeCell ref="K53:L53"/>
    <mergeCell ref="M53:N53"/>
    <mergeCell ref="P53:P54"/>
    <mergeCell ref="Q53:Q54"/>
    <mergeCell ref="E53:G53"/>
    <mergeCell ref="A61:Q61"/>
    <mergeCell ref="K62:O62"/>
    <mergeCell ref="A53:A54"/>
    <mergeCell ref="B53:B54"/>
    <mergeCell ref="C53:C54"/>
    <mergeCell ref="D53:D54"/>
    <mergeCell ref="H53:J53"/>
    <mergeCell ref="K63:L63"/>
    <mergeCell ref="M63:N63"/>
    <mergeCell ref="P63:P64"/>
    <mergeCell ref="Q63:Q64"/>
    <mergeCell ref="A71:Q71"/>
    <mergeCell ref="K72:O72"/>
    <mergeCell ref="A63:A64"/>
    <mergeCell ref="B63:B64"/>
    <mergeCell ref="C63:C64"/>
    <mergeCell ref="D63:D64"/>
    <mergeCell ref="H63:J63"/>
    <mergeCell ref="E63:G63"/>
    <mergeCell ref="K73:L73"/>
    <mergeCell ref="M73:N73"/>
    <mergeCell ref="P73:P74"/>
    <mergeCell ref="Q73:Q74"/>
    <mergeCell ref="A81:Q81"/>
    <mergeCell ref="K82:O82"/>
    <mergeCell ref="A73:A74"/>
    <mergeCell ref="B73:B74"/>
    <mergeCell ref="C73:C74"/>
    <mergeCell ref="D73:D74"/>
    <mergeCell ref="H73:J73"/>
    <mergeCell ref="E73:G73"/>
    <mergeCell ref="K83:L83"/>
    <mergeCell ref="M83:N83"/>
    <mergeCell ref="P83:P84"/>
    <mergeCell ref="Q83:Q84"/>
    <mergeCell ref="A91:Q91"/>
    <mergeCell ref="K92:O92"/>
    <mergeCell ref="A83:A84"/>
    <mergeCell ref="B83:B84"/>
    <mergeCell ref="C83:C84"/>
    <mergeCell ref="D83:D84"/>
    <mergeCell ref="H83:J83"/>
    <mergeCell ref="E83:G83"/>
    <mergeCell ref="M93:N93"/>
    <mergeCell ref="P93:P94"/>
    <mergeCell ref="Q93:Q94"/>
    <mergeCell ref="B93:B94"/>
    <mergeCell ref="C93:C94"/>
    <mergeCell ref="D93:D94"/>
    <mergeCell ref="H93:J93"/>
    <mergeCell ref="E93:G93"/>
    <mergeCell ref="K93:L93"/>
    <mergeCell ref="K113:L113"/>
    <mergeCell ref="M113:N113"/>
    <mergeCell ref="P113:P114"/>
    <mergeCell ref="Q113:Q114"/>
    <mergeCell ref="Q103:Q104"/>
    <mergeCell ref="E103:G103"/>
    <mergeCell ref="E113:G113"/>
    <mergeCell ref="A113:A114"/>
    <mergeCell ref="B113:B114"/>
    <mergeCell ref="C113:C114"/>
    <mergeCell ref="D113:D114"/>
    <mergeCell ref="H113:J113"/>
    <mergeCell ref="A101:Q101"/>
    <mergeCell ref="K102:O102"/>
    <mergeCell ref="A93:A94"/>
    <mergeCell ref="K103:L103"/>
    <mergeCell ref="M103:N103"/>
    <mergeCell ref="P103:P104"/>
    <mergeCell ref="A111:Q111"/>
    <mergeCell ref="K112:O112"/>
    <mergeCell ref="A103:A104"/>
    <mergeCell ref="B103:B104"/>
    <mergeCell ref="C103:C104"/>
    <mergeCell ref="D103:D104"/>
    <mergeCell ref="H103:J10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BD633-6925-412A-A3C6-EFC2697EDB6B}">
  <sheetPr codeName="Hoja10"/>
  <dimension ref="A1:Q119"/>
  <sheetViews>
    <sheetView topLeftCell="A7" zoomScale="85" zoomScaleNormal="85" workbookViewId="0">
      <selection activeCell="M17" sqref="M17"/>
    </sheetView>
  </sheetViews>
  <sheetFormatPr defaultColWidth="9.140625" defaultRowHeight="15"/>
  <cols>
    <col min="1" max="1" width="13.85546875" style="5" bestFit="1" customWidth="1"/>
    <col min="2" max="3" width="12.7109375" style="6" bestFit="1" customWidth="1"/>
    <col min="4" max="4" width="12" style="6" customWidth="1"/>
    <col min="5" max="5" width="9.140625" style="5" bestFit="1" customWidth="1"/>
    <col min="6" max="7" width="9.140625" style="5" customWidth="1"/>
    <col min="8" max="8" width="12.7109375" style="5" customWidth="1"/>
    <col min="9" max="10" width="15.7109375" style="5" customWidth="1"/>
    <col min="11" max="11" width="9.140625" style="6" bestFit="1" customWidth="1"/>
    <col min="12" max="12" width="11.28515625" style="24" bestFit="1" customWidth="1"/>
    <col min="13" max="13" width="9" style="6" bestFit="1" customWidth="1"/>
    <col min="14" max="14" width="10.28515625" style="6" bestFit="1" customWidth="1"/>
    <col min="15" max="15" width="20.5703125" style="24" bestFit="1" customWidth="1"/>
    <col min="16" max="16" width="18" style="5" bestFit="1" customWidth="1"/>
    <col min="17" max="17" width="16.140625" style="5" customWidth="1"/>
    <col min="18" max="16384" width="9.140625" style="5"/>
  </cols>
  <sheetData>
    <row r="1" spans="1:17" ht="26.25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7" s="6" customFormat="1" ht="1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106" t="s">
        <v>44</v>
      </c>
      <c r="L2" s="106"/>
      <c r="M2" s="106"/>
      <c r="N2" s="106"/>
      <c r="O2" s="106"/>
      <c r="P2" s="27"/>
      <c r="Q2" s="27"/>
    </row>
    <row r="3" spans="1:17" s="9" customFormat="1" ht="45" customHeight="1">
      <c r="A3" s="107" t="s">
        <v>45</v>
      </c>
      <c r="B3" s="109" t="s">
        <v>18</v>
      </c>
      <c r="C3" s="111" t="s">
        <v>19</v>
      </c>
      <c r="D3" s="113" t="s">
        <v>46</v>
      </c>
      <c r="E3" s="119" t="s">
        <v>47</v>
      </c>
      <c r="F3" s="119"/>
      <c r="G3" s="119"/>
      <c r="H3" s="115" t="s">
        <v>48</v>
      </c>
      <c r="I3" s="115"/>
      <c r="J3" s="115"/>
      <c r="K3" s="116" t="s">
        <v>49</v>
      </c>
      <c r="L3" s="117"/>
      <c r="M3" s="118" t="s">
        <v>50</v>
      </c>
      <c r="N3" s="118"/>
      <c r="O3" s="7" t="s">
        <v>51</v>
      </c>
      <c r="P3" s="120" t="s">
        <v>52</v>
      </c>
      <c r="Q3" s="121" t="s">
        <v>53</v>
      </c>
    </row>
    <row r="4" spans="1:17" s="9" customFormat="1" ht="30">
      <c r="A4" s="108"/>
      <c r="B4" s="110"/>
      <c r="C4" s="112"/>
      <c r="D4" s="114"/>
      <c r="E4" s="31" t="s">
        <v>18</v>
      </c>
      <c r="F4" s="31" t="s">
        <v>19</v>
      </c>
      <c r="G4" s="31" t="s">
        <v>54</v>
      </c>
      <c r="H4" s="28" t="s">
        <v>18</v>
      </c>
      <c r="I4" s="28" t="s">
        <v>19</v>
      </c>
      <c r="J4" s="28" t="s">
        <v>55</v>
      </c>
      <c r="K4" s="10" t="s">
        <v>56</v>
      </c>
      <c r="L4" s="10" t="s">
        <v>57</v>
      </c>
      <c r="M4" s="10" t="s">
        <v>56</v>
      </c>
      <c r="N4" s="10"/>
      <c r="O4" s="11"/>
      <c r="P4" s="118"/>
      <c r="Q4" s="122"/>
    </row>
    <row r="5" spans="1:17" s="18" customFormat="1" ht="30">
      <c r="A5" s="12" t="s">
        <v>58</v>
      </c>
      <c r="B5" s="13">
        <v>49836510</v>
      </c>
      <c r="C5" s="13"/>
      <c r="D5" s="13">
        <f>+B5-C5</f>
        <v>49836510</v>
      </c>
      <c r="E5" s="14"/>
      <c r="F5" s="14"/>
      <c r="G5" s="14"/>
      <c r="H5" s="15"/>
      <c r="I5" s="15"/>
      <c r="J5" s="15"/>
      <c r="K5" s="13"/>
      <c r="L5" s="12"/>
      <c r="M5" s="12"/>
      <c r="N5" s="12"/>
      <c r="O5" s="16"/>
      <c r="P5" s="17"/>
      <c r="Q5" s="17"/>
    </row>
    <row r="6" spans="1:17">
      <c r="A6" s="12" t="s">
        <v>21</v>
      </c>
      <c r="B6" s="13">
        <v>0</v>
      </c>
      <c r="C6" s="13">
        <v>0</v>
      </c>
      <c r="D6" s="13">
        <f>+B6-C6</f>
        <v>0</v>
      </c>
      <c r="E6" s="19"/>
      <c r="F6" s="19"/>
      <c r="G6" s="19"/>
      <c r="H6" s="20"/>
      <c r="I6" s="20"/>
      <c r="J6" s="20"/>
      <c r="K6" s="13"/>
      <c r="L6" s="21"/>
      <c r="M6" s="21"/>
      <c r="N6" s="21"/>
      <c r="O6" s="22"/>
      <c r="P6" s="20"/>
      <c r="Q6" s="20"/>
    </row>
    <row r="7" spans="1:17">
      <c r="A7" s="12" t="s">
        <v>22</v>
      </c>
      <c r="B7" s="13">
        <v>0</v>
      </c>
      <c r="C7" s="13">
        <v>0</v>
      </c>
      <c r="D7" s="13">
        <f>+B7-C7</f>
        <v>0</v>
      </c>
      <c r="E7" s="13"/>
      <c r="F7" s="36"/>
      <c r="G7" s="13">
        <f>+F7-E7</f>
        <v>0</v>
      </c>
      <c r="H7" s="23"/>
      <c r="I7" s="23"/>
      <c r="J7" s="23">
        <f>+H7-I7</f>
        <v>0</v>
      </c>
      <c r="K7" s="13"/>
      <c r="M7" s="13"/>
      <c r="N7" s="13"/>
      <c r="O7" s="35"/>
      <c r="P7" s="23"/>
      <c r="Q7" s="20"/>
    </row>
    <row r="8" spans="1:17">
      <c r="A8" s="12"/>
      <c r="B8" s="21"/>
      <c r="C8" s="21"/>
      <c r="D8" s="21"/>
      <c r="E8" s="19"/>
      <c r="F8" s="19"/>
      <c r="G8" s="19"/>
      <c r="H8" s="23"/>
      <c r="I8" s="23"/>
      <c r="J8" s="23"/>
      <c r="K8" s="21"/>
      <c r="L8" s="21"/>
      <c r="M8" s="21"/>
      <c r="N8" s="21"/>
      <c r="O8" s="22"/>
      <c r="P8" s="23"/>
      <c r="Q8" s="20"/>
    </row>
    <row r="9" spans="1:17">
      <c r="A9" s="12" t="s">
        <v>20</v>
      </c>
      <c r="B9" s="25">
        <f>+B6-B7</f>
        <v>0</v>
      </c>
      <c r="C9" s="25">
        <f t="shared" ref="C9" si="0">+C6-C7</f>
        <v>0</v>
      </c>
      <c r="D9" s="29">
        <f>B7-C7+G7+J7+K7+M7+O7+P7+Q7</f>
        <v>0</v>
      </c>
      <c r="E9" s="19"/>
      <c r="F9" s="19"/>
      <c r="G9" s="19"/>
      <c r="H9" s="23"/>
      <c r="I9" s="23"/>
      <c r="J9" s="23"/>
      <c r="K9" s="25"/>
      <c r="L9" s="21"/>
      <c r="M9" s="21"/>
      <c r="N9" s="21"/>
      <c r="O9" s="22"/>
      <c r="P9" s="20"/>
      <c r="Q9" s="20"/>
    </row>
    <row r="10" spans="1:17">
      <c r="A10" s="26"/>
      <c r="L10" s="6"/>
    </row>
    <row r="11" spans="1:17" ht="26.25">
      <c r="A11" s="105" t="s">
        <v>5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</row>
    <row r="12" spans="1:17" s="6" customFormat="1" ht="1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106" t="s">
        <v>44</v>
      </c>
      <c r="L12" s="106"/>
      <c r="M12" s="106"/>
      <c r="N12" s="106"/>
      <c r="O12" s="106"/>
      <c r="P12" s="27"/>
      <c r="Q12" s="27"/>
    </row>
    <row r="13" spans="1:17" s="9" customFormat="1" ht="45" customHeight="1">
      <c r="A13" s="107" t="s">
        <v>45</v>
      </c>
      <c r="B13" s="109" t="s">
        <v>18</v>
      </c>
      <c r="C13" s="111" t="s">
        <v>19</v>
      </c>
      <c r="D13" s="113" t="s">
        <v>46</v>
      </c>
      <c r="E13" s="119" t="s">
        <v>47</v>
      </c>
      <c r="F13" s="119"/>
      <c r="G13" s="119"/>
      <c r="H13" s="115" t="s">
        <v>48</v>
      </c>
      <c r="I13" s="115"/>
      <c r="J13" s="115"/>
      <c r="K13" s="116" t="s">
        <v>49</v>
      </c>
      <c r="L13" s="117"/>
      <c r="M13" s="118" t="s">
        <v>50</v>
      </c>
      <c r="N13" s="118"/>
      <c r="O13" s="7" t="s">
        <v>51</v>
      </c>
      <c r="P13" s="120" t="s">
        <v>52</v>
      </c>
      <c r="Q13" s="121" t="s">
        <v>53</v>
      </c>
    </row>
    <row r="14" spans="1:17" s="9" customFormat="1" ht="30">
      <c r="A14" s="108"/>
      <c r="B14" s="110"/>
      <c r="C14" s="112"/>
      <c r="D14" s="114"/>
      <c r="E14" s="31" t="s">
        <v>18</v>
      </c>
      <c r="F14" s="31" t="s">
        <v>19</v>
      </c>
      <c r="G14" s="31" t="s">
        <v>54</v>
      </c>
      <c r="H14" s="28" t="s">
        <v>18</v>
      </c>
      <c r="I14" s="28" t="s">
        <v>19</v>
      </c>
      <c r="J14" s="28" t="s">
        <v>55</v>
      </c>
      <c r="K14" s="10" t="s">
        <v>56</v>
      </c>
      <c r="L14" s="10" t="s">
        <v>57</v>
      </c>
      <c r="M14" s="10" t="s">
        <v>56</v>
      </c>
      <c r="N14" s="10" t="s">
        <v>63</v>
      </c>
      <c r="O14" s="11"/>
      <c r="P14" s="118"/>
      <c r="Q14" s="122"/>
    </row>
    <row r="15" spans="1:17" s="18" customFormat="1" ht="30">
      <c r="A15" s="12" t="s">
        <v>58</v>
      </c>
      <c r="B15" s="13"/>
      <c r="C15" s="13"/>
      <c r="D15" s="13">
        <f>+B15-C15</f>
        <v>0</v>
      </c>
      <c r="E15" s="14"/>
      <c r="F15" s="14"/>
      <c r="G15" s="14"/>
      <c r="H15" s="15"/>
      <c r="I15" s="15"/>
      <c r="J15" s="15"/>
      <c r="K15" s="13"/>
      <c r="L15" s="12"/>
      <c r="M15" s="12"/>
      <c r="N15" s="12"/>
      <c r="O15" s="16"/>
      <c r="P15" s="17"/>
      <c r="Q15" s="17"/>
    </row>
    <row r="16" spans="1:17">
      <c r="A16" s="12" t="s">
        <v>21</v>
      </c>
      <c r="B16" s="13">
        <v>4650000</v>
      </c>
      <c r="C16" s="13">
        <v>4650000</v>
      </c>
      <c r="D16" s="13">
        <f>+B16-C16</f>
        <v>0</v>
      </c>
      <c r="E16" s="19"/>
      <c r="F16" s="19"/>
      <c r="G16" s="19"/>
      <c r="H16" s="20"/>
      <c r="I16" s="20"/>
      <c r="J16" s="20"/>
      <c r="K16" s="13"/>
      <c r="L16" s="21"/>
      <c r="M16" s="21"/>
      <c r="N16" s="21"/>
      <c r="O16" s="22"/>
      <c r="P16" s="20"/>
      <c r="Q16" s="20"/>
    </row>
    <row r="17" spans="1:17">
      <c r="A17" s="12" t="s">
        <v>22</v>
      </c>
      <c r="B17" s="13">
        <v>3075051</v>
      </c>
      <c r="C17" s="13">
        <v>0</v>
      </c>
      <c r="D17" s="13">
        <f>+B17-C17</f>
        <v>3075051</v>
      </c>
      <c r="E17" s="13"/>
      <c r="F17" s="36"/>
      <c r="G17" s="13">
        <f>+F17-E17</f>
        <v>0</v>
      </c>
      <c r="H17" s="23"/>
      <c r="I17" s="23"/>
      <c r="J17" s="23">
        <f>+H17-I17</f>
        <v>0</v>
      </c>
      <c r="K17" s="13"/>
      <c r="M17" s="13">
        <v>3075051</v>
      </c>
      <c r="N17" s="21">
        <v>21540006</v>
      </c>
      <c r="O17" s="22"/>
      <c r="P17" s="23"/>
      <c r="Q17" s="20"/>
    </row>
    <row r="18" spans="1:17" ht="30">
      <c r="A18" s="12" t="s">
        <v>59</v>
      </c>
      <c r="B18" s="13">
        <f>B9</f>
        <v>0</v>
      </c>
      <c r="C18" s="13">
        <f>C9</f>
        <v>0</v>
      </c>
      <c r="D18" s="21"/>
      <c r="E18" s="19"/>
      <c r="F18" s="19"/>
      <c r="G18" s="19"/>
      <c r="H18" s="23"/>
      <c r="I18" s="23"/>
      <c r="J18" s="23"/>
      <c r="K18" s="21"/>
      <c r="L18" s="21"/>
      <c r="M18" s="21"/>
      <c r="N18" s="21"/>
      <c r="O18" s="22"/>
      <c r="P18" s="23"/>
      <c r="Q18" s="20"/>
    </row>
    <row r="19" spans="1:17">
      <c r="A19" s="12" t="s">
        <v>20</v>
      </c>
      <c r="B19" s="25">
        <f>+B16-B17+B18</f>
        <v>1574949</v>
      </c>
      <c r="C19" s="25">
        <f>+C16-C17+C18</f>
        <v>4650000</v>
      </c>
      <c r="D19" s="25">
        <f>B17-C17+E17+J17+K17-M17+O17+P17+Q17</f>
        <v>0</v>
      </c>
      <c r="E19" s="19"/>
      <c r="F19" s="19"/>
      <c r="G19" s="19"/>
      <c r="H19" s="23"/>
      <c r="I19" s="23"/>
      <c r="J19" s="23"/>
      <c r="K19" s="25"/>
      <c r="L19" s="21"/>
      <c r="M19" s="21"/>
      <c r="N19" s="21"/>
      <c r="O19" s="22"/>
      <c r="P19" s="20"/>
      <c r="Q19" s="20"/>
    </row>
    <row r="21" spans="1:17" ht="26.25">
      <c r="A21" s="105" t="s">
        <v>6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</row>
    <row r="22" spans="1:17" s="6" customFormat="1" ht="1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106" t="s">
        <v>44</v>
      </c>
      <c r="L22" s="106"/>
      <c r="M22" s="106"/>
      <c r="N22" s="106"/>
      <c r="O22" s="106"/>
      <c r="P22" s="27"/>
      <c r="Q22" s="27"/>
    </row>
    <row r="23" spans="1:17" s="9" customFormat="1" ht="45" customHeight="1">
      <c r="A23" s="107" t="s">
        <v>45</v>
      </c>
      <c r="B23" s="109" t="s">
        <v>18</v>
      </c>
      <c r="C23" s="111" t="s">
        <v>19</v>
      </c>
      <c r="D23" s="113" t="s">
        <v>46</v>
      </c>
      <c r="E23" s="119" t="s">
        <v>47</v>
      </c>
      <c r="F23" s="119"/>
      <c r="G23" s="119"/>
      <c r="H23" s="115" t="s">
        <v>48</v>
      </c>
      <c r="I23" s="115"/>
      <c r="J23" s="115"/>
      <c r="K23" s="116" t="s">
        <v>49</v>
      </c>
      <c r="L23" s="117"/>
      <c r="M23" s="118" t="s">
        <v>50</v>
      </c>
      <c r="N23" s="118"/>
      <c r="O23" s="7" t="s">
        <v>51</v>
      </c>
      <c r="P23" s="120" t="s">
        <v>52</v>
      </c>
      <c r="Q23" s="121" t="s">
        <v>53</v>
      </c>
    </row>
    <row r="24" spans="1:17" s="9" customFormat="1" ht="30">
      <c r="A24" s="108"/>
      <c r="B24" s="110"/>
      <c r="C24" s="112"/>
      <c r="D24" s="114"/>
      <c r="E24" s="31" t="s">
        <v>18</v>
      </c>
      <c r="F24" s="31" t="s">
        <v>19</v>
      </c>
      <c r="G24" s="31" t="s">
        <v>54</v>
      </c>
      <c r="H24" s="28" t="s">
        <v>18</v>
      </c>
      <c r="I24" s="28" t="s">
        <v>19</v>
      </c>
      <c r="J24" s="28" t="s">
        <v>55</v>
      </c>
      <c r="K24" s="10" t="s">
        <v>56</v>
      </c>
      <c r="L24" s="10" t="s">
        <v>57</v>
      </c>
      <c r="M24" s="10" t="s">
        <v>56</v>
      </c>
      <c r="N24" s="10"/>
      <c r="O24" s="11"/>
      <c r="P24" s="118"/>
      <c r="Q24" s="122"/>
    </row>
    <row r="25" spans="1:17" s="18" customFormat="1" ht="30">
      <c r="A25" s="12" t="s">
        <v>58</v>
      </c>
      <c r="B25" s="13"/>
      <c r="C25" s="13"/>
      <c r="D25" s="13">
        <f>+B25-C25</f>
        <v>0</v>
      </c>
      <c r="E25" s="14"/>
      <c r="F25" s="14"/>
      <c r="G25" s="14"/>
      <c r="H25" s="15"/>
      <c r="I25" s="15"/>
      <c r="J25" s="15"/>
      <c r="K25" s="13"/>
      <c r="L25" s="12"/>
      <c r="M25" s="12"/>
      <c r="N25" s="12"/>
      <c r="O25" s="16"/>
      <c r="P25" s="17"/>
      <c r="Q25" s="17"/>
    </row>
    <row r="26" spans="1:17">
      <c r="A26" s="12" t="s">
        <v>21</v>
      </c>
      <c r="B26" s="13"/>
      <c r="C26" s="13"/>
      <c r="D26" s="13">
        <f>+B26-C26</f>
        <v>0</v>
      </c>
      <c r="E26" s="19"/>
      <c r="F26" s="19"/>
      <c r="G26" s="19"/>
      <c r="H26" s="20"/>
      <c r="I26" s="20"/>
      <c r="J26" s="20"/>
      <c r="K26" s="13"/>
      <c r="L26" s="21"/>
      <c r="M26" s="21"/>
      <c r="N26" s="21"/>
      <c r="O26" s="22"/>
      <c r="P26" s="20"/>
      <c r="Q26" s="20"/>
    </row>
    <row r="27" spans="1:17">
      <c r="A27" s="12" t="s">
        <v>22</v>
      </c>
      <c r="B27" s="13"/>
      <c r="C27" s="13"/>
      <c r="D27" s="13">
        <f>+B27-C27</f>
        <v>0</v>
      </c>
      <c r="E27" s="13"/>
      <c r="F27" s="36"/>
      <c r="G27" s="13">
        <f>+F27-E27</f>
        <v>0</v>
      </c>
      <c r="H27" s="23"/>
      <c r="I27" s="23"/>
      <c r="J27" s="23">
        <f>+H27-I27</f>
        <v>0</v>
      </c>
      <c r="K27" s="13"/>
      <c r="M27" s="13"/>
      <c r="N27" s="13"/>
      <c r="O27" s="22"/>
      <c r="P27" s="23"/>
      <c r="Q27" s="20"/>
    </row>
    <row r="28" spans="1:17" ht="30">
      <c r="A28" s="12" t="s">
        <v>59</v>
      </c>
      <c r="B28" s="13">
        <f>B19</f>
        <v>1574949</v>
      </c>
      <c r="C28" s="13">
        <f>C19</f>
        <v>4650000</v>
      </c>
      <c r="D28" s="21"/>
      <c r="E28" s="19"/>
      <c r="F28" s="19"/>
      <c r="G28" s="19"/>
      <c r="H28" s="23"/>
      <c r="I28" s="23"/>
      <c r="J28" s="23"/>
      <c r="K28" s="21"/>
      <c r="L28" s="21"/>
      <c r="M28" s="21"/>
      <c r="N28" s="21"/>
      <c r="O28" s="22"/>
      <c r="P28" s="23"/>
      <c r="Q28" s="20"/>
    </row>
    <row r="29" spans="1:17">
      <c r="A29" s="12" t="s">
        <v>20</v>
      </c>
      <c r="B29" s="25">
        <f>+B26-B27+B28</f>
        <v>1574949</v>
      </c>
      <c r="C29" s="25">
        <f>+C26-C27+C28</f>
        <v>4650000</v>
      </c>
      <c r="D29" s="25">
        <f>B27-C27+E27+J27+K27+M27+O27+P27+Q27</f>
        <v>0</v>
      </c>
      <c r="E29" s="19"/>
      <c r="F29" s="19"/>
      <c r="G29" s="19"/>
      <c r="H29" s="23"/>
      <c r="I29" s="23"/>
      <c r="J29" s="23"/>
      <c r="K29" s="25"/>
      <c r="L29" s="21"/>
      <c r="M29" s="21"/>
      <c r="N29" s="21"/>
      <c r="O29" s="22"/>
      <c r="P29" s="20"/>
      <c r="Q29" s="20"/>
    </row>
    <row r="31" spans="1:17" ht="26.25">
      <c r="A31" s="105" t="s">
        <v>7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</row>
    <row r="32" spans="1:17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106" t="s">
        <v>44</v>
      </c>
      <c r="L32" s="106"/>
      <c r="M32" s="106"/>
      <c r="N32" s="106"/>
      <c r="O32" s="106"/>
      <c r="P32" s="27"/>
      <c r="Q32" s="27"/>
    </row>
    <row r="33" spans="1:17" ht="45">
      <c r="A33" s="107" t="s">
        <v>45</v>
      </c>
      <c r="B33" s="109" t="s">
        <v>18</v>
      </c>
      <c r="C33" s="111" t="s">
        <v>19</v>
      </c>
      <c r="D33" s="113" t="s">
        <v>46</v>
      </c>
      <c r="E33" s="119" t="s">
        <v>47</v>
      </c>
      <c r="F33" s="119"/>
      <c r="G33" s="119"/>
      <c r="H33" s="115" t="s">
        <v>48</v>
      </c>
      <c r="I33" s="115"/>
      <c r="J33" s="115"/>
      <c r="K33" s="116" t="s">
        <v>49</v>
      </c>
      <c r="L33" s="117"/>
      <c r="M33" s="118" t="s">
        <v>50</v>
      </c>
      <c r="N33" s="118"/>
      <c r="O33" s="7" t="s">
        <v>51</v>
      </c>
      <c r="P33" s="120" t="s">
        <v>52</v>
      </c>
      <c r="Q33" s="121" t="s">
        <v>53</v>
      </c>
    </row>
    <row r="34" spans="1:17" ht="30">
      <c r="A34" s="108"/>
      <c r="B34" s="110"/>
      <c r="C34" s="112"/>
      <c r="D34" s="114"/>
      <c r="E34" s="31" t="s">
        <v>18</v>
      </c>
      <c r="F34" s="31" t="s">
        <v>19</v>
      </c>
      <c r="G34" s="31" t="s">
        <v>54</v>
      </c>
      <c r="H34" s="28" t="s">
        <v>18</v>
      </c>
      <c r="I34" s="28" t="s">
        <v>19</v>
      </c>
      <c r="J34" s="28" t="s">
        <v>55</v>
      </c>
      <c r="K34" s="10" t="s">
        <v>56</v>
      </c>
      <c r="L34" s="10" t="s">
        <v>57</v>
      </c>
      <c r="M34" s="10" t="s">
        <v>56</v>
      </c>
      <c r="N34" s="10"/>
      <c r="O34" s="11"/>
      <c r="P34" s="118"/>
      <c r="Q34" s="122"/>
    </row>
    <row r="35" spans="1:17" ht="30">
      <c r="A35" s="12" t="s">
        <v>58</v>
      </c>
      <c r="B35" s="13"/>
      <c r="C35" s="13"/>
      <c r="D35" s="13">
        <f t="shared" ref="D35:D37" si="1">+B35-C35</f>
        <v>0</v>
      </c>
      <c r="E35" s="14"/>
      <c r="F35" s="14"/>
      <c r="G35" s="14"/>
      <c r="H35" s="15"/>
      <c r="I35" s="15"/>
      <c r="J35" s="15"/>
      <c r="K35" s="13"/>
      <c r="L35" s="12"/>
      <c r="M35" s="12"/>
      <c r="N35" s="12"/>
      <c r="O35" s="16"/>
      <c r="P35" s="17"/>
      <c r="Q35" s="17"/>
    </row>
    <row r="36" spans="1:17">
      <c r="A36" s="12" t="s">
        <v>21</v>
      </c>
      <c r="B36" s="13"/>
      <c r="C36" s="13"/>
      <c r="D36" s="13">
        <f t="shared" si="1"/>
        <v>0</v>
      </c>
      <c r="E36" s="19"/>
      <c r="F36" s="19"/>
      <c r="G36" s="19"/>
      <c r="H36" s="20"/>
      <c r="I36" s="20"/>
      <c r="J36" s="20"/>
      <c r="K36" s="13"/>
      <c r="L36" s="21"/>
      <c r="M36" s="21"/>
      <c r="N36" s="21"/>
      <c r="O36" s="22"/>
      <c r="P36" s="20"/>
      <c r="Q36" s="20"/>
    </row>
    <row r="37" spans="1:17">
      <c r="A37" s="12" t="s">
        <v>22</v>
      </c>
      <c r="B37" s="13"/>
      <c r="C37" s="13"/>
      <c r="D37" s="13">
        <f t="shared" si="1"/>
        <v>0</v>
      </c>
      <c r="E37" s="13"/>
      <c r="F37" s="36"/>
      <c r="G37" s="13">
        <f>+F37-E37</f>
        <v>0</v>
      </c>
      <c r="H37" s="23"/>
      <c r="I37" s="23"/>
      <c r="J37" s="23">
        <f t="shared" ref="J37" si="2">+H37-I37</f>
        <v>0</v>
      </c>
      <c r="K37" s="13"/>
      <c r="M37" s="13"/>
      <c r="N37" s="13"/>
      <c r="O37" s="22"/>
      <c r="P37" s="23"/>
      <c r="Q37" s="20"/>
    </row>
    <row r="38" spans="1:17" ht="30">
      <c r="A38" s="12" t="s">
        <v>59</v>
      </c>
      <c r="B38" s="13">
        <f t="shared" ref="B38:C38" si="3">B29</f>
        <v>1574949</v>
      </c>
      <c r="C38" s="13">
        <f t="shared" si="3"/>
        <v>4650000</v>
      </c>
      <c r="D38" s="21"/>
      <c r="E38" s="19"/>
      <c r="F38" s="19"/>
      <c r="G38" s="19"/>
      <c r="H38" s="23"/>
      <c r="I38" s="23"/>
      <c r="J38" s="23"/>
      <c r="K38" s="21"/>
      <c r="L38" s="21"/>
      <c r="M38" s="21"/>
      <c r="N38" s="21"/>
      <c r="O38" s="22"/>
      <c r="P38" s="23"/>
      <c r="Q38" s="20"/>
    </row>
    <row r="39" spans="1:17">
      <c r="A39" s="12" t="s">
        <v>20</v>
      </c>
      <c r="B39" s="25">
        <f t="shared" ref="B39:C39" si="4">+B36-B37+B38</f>
        <v>1574949</v>
      </c>
      <c r="C39" s="25">
        <f t="shared" si="4"/>
        <v>4650000</v>
      </c>
      <c r="D39" s="25">
        <f t="shared" ref="D39" si="5">B37-C37+E37+J37+K37+M37+O37+P37+Q37</f>
        <v>0</v>
      </c>
      <c r="E39" s="19"/>
      <c r="F39" s="19"/>
      <c r="G39" s="19"/>
      <c r="H39" s="23"/>
      <c r="I39" s="23"/>
      <c r="J39" s="23"/>
      <c r="K39" s="25"/>
      <c r="L39" s="21"/>
      <c r="M39" s="21"/>
      <c r="N39" s="21"/>
      <c r="O39" s="22"/>
      <c r="P39" s="20"/>
      <c r="Q39" s="20"/>
    </row>
    <row r="41" spans="1:17" ht="26.25">
      <c r="A41" s="105" t="s">
        <v>8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</row>
    <row r="42" spans="1:17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106" t="s">
        <v>44</v>
      </c>
      <c r="L42" s="106"/>
      <c r="M42" s="106"/>
      <c r="N42" s="106"/>
      <c r="O42" s="106"/>
      <c r="P42" s="27"/>
      <c r="Q42" s="27"/>
    </row>
    <row r="43" spans="1:17" ht="45">
      <c r="A43" s="107" t="s">
        <v>45</v>
      </c>
      <c r="B43" s="109" t="s">
        <v>18</v>
      </c>
      <c r="C43" s="111" t="s">
        <v>19</v>
      </c>
      <c r="D43" s="113" t="s">
        <v>46</v>
      </c>
      <c r="E43" s="119" t="s">
        <v>47</v>
      </c>
      <c r="F43" s="119"/>
      <c r="G43" s="119"/>
      <c r="H43" s="115" t="s">
        <v>48</v>
      </c>
      <c r="I43" s="115"/>
      <c r="J43" s="115"/>
      <c r="K43" s="116" t="s">
        <v>49</v>
      </c>
      <c r="L43" s="117"/>
      <c r="M43" s="118" t="s">
        <v>50</v>
      </c>
      <c r="N43" s="118"/>
      <c r="O43" s="7" t="s">
        <v>51</v>
      </c>
      <c r="P43" s="120" t="s">
        <v>52</v>
      </c>
      <c r="Q43" s="121" t="s">
        <v>53</v>
      </c>
    </row>
    <row r="44" spans="1:17" ht="30">
      <c r="A44" s="108"/>
      <c r="B44" s="110"/>
      <c r="C44" s="112"/>
      <c r="D44" s="114"/>
      <c r="E44" s="31" t="s">
        <v>18</v>
      </c>
      <c r="F44" s="31" t="s">
        <v>19</v>
      </c>
      <c r="G44" s="31" t="s">
        <v>54</v>
      </c>
      <c r="H44" s="28" t="s">
        <v>18</v>
      </c>
      <c r="I44" s="28" t="s">
        <v>19</v>
      </c>
      <c r="J44" s="28" t="s">
        <v>55</v>
      </c>
      <c r="K44" s="10" t="s">
        <v>56</v>
      </c>
      <c r="L44" s="10" t="s">
        <v>57</v>
      </c>
      <c r="M44" s="10" t="s">
        <v>56</v>
      </c>
      <c r="N44" s="10"/>
      <c r="O44" s="11"/>
      <c r="P44" s="118"/>
      <c r="Q44" s="122"/>
    </row>
    <row r="45" spans="1:17" ht="30">
      <c r="A45" s="12" t="s">
        <v>58</v>
      </c>
      <c r="B45" s="13"/>
      <c r="C45" s="13"/>
      <c r="D45" s="13">
        <f t="shared" ref="D45:D47" si="6">+B45-C45</f>
        <v>0</v>
      </c>
      <c r="E45" s="14"/>
      <c r="F45" s="14"/>
      <c r="G45" s="14"/>
      <c r="H45" s="15"/>
      <c r="I45" s="15"/>
      <c r="J45" s="15"/>
      <c r="K45" s="13"/>
      <c r="L45" s="12"/>
      <c r="M45" s="12"/>
      <c r="N45" s="12"/>
      <c r="O45" s="16"/>
      <c r="P45" s="17"/>
      <c r="Q45" s="17"/>
    </row>
    <row r="46" spans="1:17">
      <c r="A46" s="12" t="s">
        <v>21</v>
      </c>
      <c r="B46" s="13"/>
      <c r="C46" s="13"/>
      <c r="D46" s="13">
        <f t="shared" si="6"/>
        <v>0</v>
      </c>
      <c r="E46" s="19"/>
      <c r="F46" s="19"/>
      <c r="G46" s="19"/>
      <c r="H46" s="20"/>
      <c r="I46" s="20"/>
      <c r="J46" s="20"/>
      <c r="K46" s="13"/>
      <c r="L46" s="21"/>
      <c r="M46" s="21"/>
      <c r="N46" s="21"/>
      <c r="O46" s="22"/>
      <c r="P46" s="20"/>
      <c r="Q46" s="20"/>
    </row>
    <row r="47" spans="1:17">
      <c r="A47" s="12" t="s">
        <v>22</v>
      </c>
      <c r="B47" s="13"/>
      <c r="C47" s="13"/>
      <c r="D47" s="13">
        <f t="shared" si="6"/>
        <v>0</v>
      </c>
      <c r="E47" s="13"/>
      <c r="F47" s="36"/>
      <c r="G47" s="13">
        <f>+F47-E47</f>
        <v>0</v>
      </c>
      <c r="H47" s="23"/>
      <c r="I47" s="23"/>
      <c r="J47" s="23">
        <f t="shared" ref="J47" si="7">+H47-I47</f>
        <v>0</v>
      </c>
      <c r="K47" s="13"/>
      <c r="M47" s="13"/>
      <c r="N47" s="13"/>
      <c r="O47" s="22"/>
      <c r="P47" s="23"/>
      <c r="Q47" s="20"/>
    </row>
    <row r="48" spans="1:17" ht="30">
      <c r="A48" s="12" t="s">
        <v>59</v>
      </c>
      <c r="B48" s="13">
        <f t="shared" ref="B48:C48" si="8">B39</f>
        <v>1574949</v>
      </c>
      <c r="C48" s="13">
        <f t="shared" si="8"/>
        <v>4650000</v>
      </c>
      <c r="D48" s="21"/>
      <c r="E48" s="19"/>
      <c r="F48" s="19"/>
      <c r="G48" s="19"/>
      <c r="H48" s="23"/>
      <c r="I48" s="23"/>
      <c r="J48" s="23"/>
      <c r="K48" s="21"/>
      <c r="L48" s="21"/>
      <c r="M48" s="21"/>
      <c r="N48" s="21"/>
      <c r="O48" s="22"/>
      <c r="P48" s="23"/>
      <c r="Q48" s="20"/>
    </row>
    <row r="49" spans="1:17">
      <c r="A49" s="12" t="s">
        <v>20</v>
      </c>
      <c r="B49" s="25">
        <f t="shared" ref="B49:C49" si="9">+B46-B47+B48</f>
        <v>1574949</v>
      </c>
      <c r="C49" s="25">
        <f t="shared" si="9"/>
        <v>4650000</v>
      </c>
      <c r="D49" s="25">
        <f t="shared" ref="D49" si="10">B47-C47+E47+J47+K47+M47+O47+P47+Q47</f>
        <v>0</v>
      </c>
      <c r="E49" s="19"/>
      <c r="F49" s="19"/>
      <c r="G49" s="19"/>
      <c r="H49" s="23"/>
      <c r="I49" s="23"/>
      <c r="J49" s="23"/>
      <c r="K49" s="25"/>
      <c r="L49" s="21"/>
      <c r="M49" s="21"/>
      <c r="N49" s="21"/>
      <c r="O49" s="22"/>
      <c r="P49" s="20"/>
      <c r="Q49" s="20"/>
    </row>
    <row r="51" spans="1:17" ht="26.25">
      <c r="A51" s="105" t="s">
        <v>9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</row>
    <row r="52" spans="1:17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106" t="s">
        <v>44</v>
      </c>
      <c r="L52" s="106"/>
      <c r="M52" s="106"/>
      <c r="N52" s="106"/>
      <c r="O52" s="106"/>
      <c r="P52" s="27"/>
      <c r="Q52" s="27"/>
    </row>
    <row r="53" spans="1:17" ht="45">
      <c r="A53" s="107" t="s">
        <v>45</v>
      </c>
      <c r="B53" s="109" t="s">
        <v>18</v>
      </c>
      <c r="C53" s="111" t="s">
        <v>19</v>
      </c>
      <c r="D53" s="113" t="s">
        <v>46</v>
      </c>
      <c r="E53" s="119" t="s">
        <v>47</v>
      </c>
      <c r="F53" s="119"/>
      <c r="G53" s="119"/>
      <c r="H53" s="115" t="s">
        <v>48</v>
      </c>
      <c r="I53" s="115"/>
      <c r="J53" s="115"/>
      <c r="K53" s="116" t="s">
        <v>49</v>
      </c>
      <c r="L53" s="117"/>
      <c r="M53" s="118" t="s">
        <v>50</v>
      </c>
      <c r="N53" s="118"/>
      <c r="O53" s="7" t="s">
        <v>51</v>
      </c>
      <c r="P53" s="120" t="s">
        <v>52</v>
      </c>
      <c r="Q53" s="121" t="s">
        <v>53</v>
      </c>
    </row>
    <row r="54" spans="1:17" ht="30">
      <c r="A54" s="108"/>
      <c r="B54" s="110"/>
      <c r="C54" s="112"/>
      <c r="D54" s="114"/>
      <c r="E54" s="31" t="s">
        <v>18</v>
      </c>
      <c r="F54" s="31" t="s">
        <v>19</v>
      </c>
      <c r="G54" s="31" t="s">
        <v>54</v>
      </c>
      <c r="H54" s="28" t="s">
        <v>18</v>
      </c>
      <c r="I54" s="28" t="s">
        <v>19</v>
      </c>
      <c r="J54" s="28" t="s">
        <v>55</v>
      </c>
      <c r="K54" s="10" t="s">
        <v>56</v>
      </c>
      <c r="L54" s="10" t="s">
        <v>57</v>
      </c>
      <c r="M54" s="10" t="s">
        <v>56</v>
      </c>
      <c r="N54" s="10"/>
      <c r="O54" s="11"/>
      <c r="P54" s="118"/>
      <c r="Q54" s="122"/>
    </row>
    <row r="55" spans="1:17" ht="30">
      <c r="A55" s="12" t="s">
        <v>58</v>
      </c>
      <c r="B55" s="13"/>
      <c r="C55" s="13"/>
      <c r="D55" s="13">
        <f t="shared" ref="D55:D57" si="11">+B55-C55</f>
        <v>0</v>
      </c>
      <c r="E55" s="14"/>
      <c r="F55" s="14"/>
      <c r="G55" s="14"/>
      <c r="H55" s="15"/>
      <c r="I55" s="15"/>
      <c r="J55" s="15"/>
      <c r="K55" s="13"/>
      <c r="L55" s="12"/>
      <c r="M55" s="12"/>
      <c r="N55" s="12"/>
      <c r="O55" s="16"/>
      <c r="P55" s="17"/>
      <c r="Q55" s="17"/>
    </row>
    <row r="56" spans="1:17">
      <c r="A56" s="12" t="s">
        <v>21</v>
      </c>
      <c r="B56" s="13"/>
      <c r="C56" s="13"/>
      <c r="D56" s="13">
        <f t="shared" si="11"/>
        <v>0</v>
      </c>
      <c r="E56" s="19"/>
      <c r="F56" s="19"/>
      <c r="G56" s="19"/>
      <c r="H56" s="20"/>
      <c r="I56" s="20"/>
      <c r="J56" s="20"/>
      <c r="K56" s="13"/>
      <c r="L56" s="21"/>
      <c r="M56" s="21"/>
      <c r="N56" s="21"/>
      <c r="O56" s="22"/>
      <c r="P56" s="20"/>
      <c r="Q56" s="20"/>
    </row>
    <row r="57" spans="1:17">
      <c r="A57" s="12" t="s">
        <v>22</v>
      </c>
      <c r="B57" s="13"/>
      <c r="C57" s="13"/>
      <c r="D57" s="13">
        <f t="shared" si="11"/>
        <v>0</v>
      </c>
      <c r="E57" s="13"/>
      <c r="F57" s="36"/>
      <c r="G57" s="13">
        <f>+F57-E57</f>
        <v>0</v>
      </c>
      <c r="H57" s="23"/>
      <c r="I57" s="23"/>
      <c r="J57" s="23">
        <f t="shared" ref="J57" si="12">+H57-I57</f>
        <v>0</v>
      </c>
      <c r="K57" s="13"/>
      <c r="M57" s="13"/>
      <c r="N57" s="13"/>
      <c r="O57" s="22"/>
      <c r="P57" s="23"/>
      <c r="Q57" s="20"/>
    </row>
    <row r="58" spans="1:17" ht="30">
      <c r="A58" s="12" t="s">
        <v>59</v>
      </c>
      <c r="B58" s="13">
        <f t="shared" ref="B58:C58" si="13">B49</f>
        <v>1574949</v>
      </c>
      <c r="C58" s="13">
        <f t="shared" si="13"/>
        <v>4650000</v>
      </c>
      <c r="D58" s="21"/>
      <c r="E58" s="19"/>
      <c r="F58" s="19"/>
      <c r="G58" s="19"/>
      <c r="H58" s="23"/>
      <c r="I58" s="23"/>
      <c r="J58" s="23"/>
      <c r="K58" s="21"/>
      <c r="L58" s="21"/>
      <c r="M58" s="21"/>
      <c r="N58" s="21"/>
      <c r="O58" s="22"/>
      <c r="P58" s="23"/>
      <c r="Q58" s="20"/>
    </row>
    <row r="59" spans="1:17">
      <c r="A59" s="12" t="s">
        <v>20</v>
      </c>
      <c r="B59" s="25">
        <f t="shared" ref="B59:C59" si="14">+B56-B57+B58</f>
        <v>1574949</v>
      </c>
      <c r="C59" s="25">
        <f t="shared" si="14"/>
        <v>4650000</v>
      </c>
      <c r="D59" s="25">
        <f t="shared" ref="D59" si="15">B57-C57+E57+J57+K57+M57+O57+P57+Q57</f>
        <v>0</v>
      </c>
      <c r="E59" s="19"/>
      <c r="F59" s="19"/>
      <c r="G59" s="19"/>
      <c r="H59" s="23"/>
      <c r="I59" s="23"/>
      <c r="J59" s="23"/>
      <c r="K59" s="25"/>
      <c r="L59" s="21"/>
      <c r="M59" s="21"/>
      <c r="N59" s="21"/>
      <c r="O59" s="22"/>
      <c r="P59" s="20"/>
      <c r="Q59" s="20"/>
    </row>
    <row r="61" spans="1:17" ht="26.25">
      <c r="A61" s="105" t="s">
        <v>10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</row>
    <row r="62" spans="1:17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106" t="s">
        <v>44</v>
      </c>
      <c r="L62" s="106"/>
      <c r="M62" s="106"/>
      <c r="N62" s="106"/>
      <c r="O62" s="106"/>
      <c r="P62" s="27"/>
      <c r="Q62" s="27"/>
    </row>
    <row r="63" spans="1:17" ht="45">
      <c r="A63" s="107" t="s">
        <v>45</v>
      </c>
      <c r="B63" s="109" t="s">
        <v>18</v>
      </c>
      <c r="C63" s="111" t="s">
        <v>19</v>
      </c>
      <c r="D63" s="113" t="s">
        <v>46</v>
      </c>
      <c r="E63" s="119" t="s">
        <v>47</v>
      </c>
      <c r="F63" s="119"/>
      <c r="G63" s="119"/>
      <c r="H63" s="115" t="s">
        <v>48</v>
      </c>
      <c r="I63" s="115"/>
      <c r="J63" s="115"/>
      <c r="K63" s="116" t="s">
        <v>49</v>
      </c>
      <c r="L63" s="117"/>
      <c r="M63" s="118" t="s">
        <v>50</v>
      </c>
      <c r="N63" s="118"/>
      <c r="O63" s="7" t="s">
        <v>51</v>
      </c>
      <c r="P63" s="120" t="s">
        <v>52</v>
      </c>
      <c r="Q63" s="121" t="s">
        <v>53</v>
      </c>
    </row>
    <row r="64" spans="1:17" ht="30">
      <c r="A64" s="108"/>
      <c r="B64" s="110"/>
      <c r="C64" s="112"/>
      <c r="D64" s="114"/>
      <c r="E64" s="31" t="s">
        <v>18</v>
      </c>
      <c r="F64" s="31" t="s">
        <v>19</v>
      </c>
      <c r="G64" s="31" t="s">
        <v>54</v>
      </c>
      <c r="H64" s="28" t="s">
        <v>18</v>
      </c>
      <c r="I64" s="28" t="s">
        <v>19</v>
      </c>
      <c r="J64" s="28" t="s">
        <v>55</v>
      </c>
      <c r="K64" s="10" t="s">
        <v>56</v>
      </c>
      <c r="L64" s="10" t="s">
        <v>57</v>
      </c>
      <c r="M64" s="10" t="s">
        <v>56</v>
      </c>
      <c r="N64" s="10"/>
      <c r="O64" s="11"/>
      <c r="P64" s="118"/>
      <c r="Q64" s="122"/>
    </row>
    <row r="65" spans="1:17" ht="30">
      <c r="A65" s="12" t="s">
        <v>58</v>
      </c>
      <c r="B65" s="13"/>
      <c r="C65" s="13"/>
      <c r="D65" s="13">
        <f t="shared" ref="D65:D67" si="16">+B65-C65</f>
        <v>0</v>
      </c>
      <c r="E65" s="14"/>
      <c r="F65" s="14"/>
      <c r="G65" s="14"/>
      <c r="H65" s="15"/>
      <c r="I65" s="15"/>
      <c r="J65" s="15"/>
      <c r="K65" s="13"/>
      <c r="L65" s="12"/>
      <c r="M65" s="12"/>
      <c r="N65" s="12"/>
      <c r="O65" s="16"/>
      <c r="P65" s="17"/>
      <c r="Q65" s="17"/>
    </row>
    <row r="66" spans="1:17">
      <c r="A66" s="12" t="s">
        <v>21</v>
      </c>
      <c r="B66" s="13"/>
      <c r="C66" s="13"/>
      <c r="D66" s="13">
        <f t="shared" si="16"/>
        <v>0</v>
      </c>
      <c r="E66" s="19"/>
      <c r="F66" s="19"/>
      <c r="G66" s="19"/>
      <c r="H66" s="20"/>
      <c r="I66" s="20"/>
      <c r="J66" s="20"/>
      <c r="K66" s="13"/>
      <c r="L66" s="21"/>
      <c r="M66" s="21"/>
      <c r="N66" s="21"/>
      <c r="O66" s="22"/>
      <c r="P66" s="20"/>
      <c r="Q66" s="20"/>
    </row>
    <row r="67" spans="1:17">
      <c r="A67" s="12" t="s">
        <v>22</v>
      </c>
      <c r="B67" s="13"/>
      <c r="C67" s="13"/>
      <c r="D67" s="13">
        <f t="shared" si="16"/>
        <v>0</v>
      </c>
      <c r="E67" s="13"/>
      <c r="F67" s="36"/>
      <c r="G67" s="13">
        <f>+F67-E67</f>
        <v>0</v>
      </c>
      <c r="H67" s="23"/>
      <c r="I67" s="23"/>
      <c r="J67" s="23">
        <f t="shared" ref="J67" si="17">+H67-I67</f>
        <v>0</v>
      </c>
      <c r="K67" s="13"/>
      <c r="M67" s="13"/>
      <c r="N67" s="13"/>
      <c r="O67" s="22"/>
      <c r="P67" s="23"/>
      <c r="Q67" s="20"/>
    </row>
    <row r="68" spans="1:17" ht="30">
      <c r="A68" s="12" t="s">
        <v>59</v>
      </c>
      <c r="B68" s="13">
        <f t="shared" ref="B68:C68" si="18">B59</f>
        <v>1574949</v>
      </c>
      <c r="C68" s="13">
        <f t="shared" si="18"/>
        <v>4650000</v>
      </c>
      <c r="D68" s="21"/>
      <c r="E68" s="19"/>
      <c r="F68" s="19"/>
      <c r="G68" s="19"/>
      <c r="H68" s="23"/>
      <c r="I68" s="23"/>
      <c r="J68" s="23"/>
      <c r="K68" s="21"/>
      <c r="L68" s="21"/>
      <c r="M68" s="21"/>
      <c r="N68" s="21"/>
      <c r="O68" s="22"/>
      <c r="P68" s="23"/>
      <c r="Q68" s="20"/>
    </row>
    <row r="69" spans="1:17">
      <c r="A69" s="12" t="s">
        <v>20</v>
      </c>
      <c r="B69" s="25">
        <f t="shared" ref="B69:C69" si="19">+B66-B67+B68</f>
        <v>1574949</v>
      </c>
      <c r="C69" s="25">
        <f t="shared" si="19"/>
        <v>4650000</v>
      </c>
      <c r="D69" s="25">
        <f t="shared" ref="D69" si="20">B67-C67+E67+J67+K67+M67+O67+P67+Q67</f>
        <v>0</v>
      </c>
      <c r="E69" s="19"/>
      <c r="F69" s="19"/>
      <c r="G69" s="19"/>
      <c r="H69" s="23"/>
      <c r="I69" s="23"/>
      <c r="J69" s="23"/>
      <c r="K69" s="25"/>
      <c r="L69" s="21"/>
      <c r="M69" s="21"/>
      <c r="N69" s="21"/>
      <c r="O69" s="22"/>
      <c r="P69" s="20"/>
      <c r="Q69" s="20"/>
    </row>
    <row r="71" spans="1:17" ht="26.25">
      <c r="A71" s="105" t="s">
        <v>11</v>
      </c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</row>
    <row r="72" spans="1:17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106" t="s">
        <v>44</v>
      </c>
      <c r="L72" s="106"/>
      <c r="M72" s="106"/>
      <c r="N72" s="106"/>
      <c r="O72" s="106"/>
      <c r="P72" s="27"/>
      <c r="Q72" s="27"/>
    </row>
    <row r="73" spans="1:17" ht="45">
      <c r="A73" s="107" t="s">
        <v>45</v>
      </c>
      <c r="B73" s="109" t="s">
        <v>18</v>
      </c>
      <c r="C73" s="111" t="s">
        <v>19</v>
      </c>
      <c r="D73" s="113" t="s">
        <v>46</v>
      </c>
      <c r="E73" s="119" t="s">
        <v>47</v>
      </c>
      <c r="F73" s="119"/>
      <c r="G73" s="119"/>
      <c r="H73" s="115" t="s">
        <v>48</v>
      </c>
      <c r="I73" s="115"/>
      <c r="J73" s="115"/>
      <c r="K73" s="116" t="s">
        <v>49</v>
      </c>
      <c r="L73" s="117"/>
      <c r="M73" s="118" t="s">
        <v>50</v>
      </c>
      <c r="N73" s="118"/>
      <c r="O73" s="7" t="s">
        <v>51</v>
      </c>
      <c r="P73" s="120" t="s">
        <v>52</v>
      </c>
      <c r="Q73" s="121" t="s">
        <v>53</v>
      </c>
    </row>
    <row r="74" spans="1:17" ht="30">
      <c r="A74" s="108"/>
      <c r="B74" s="110"/>
      <c r="C74" s="112"/>
      <c r="D74" s="114"/>
      <c r="E74" s="31" t="s">
        <v>18</v>
      </c>
      <c r="F74" s="31" t="s">
        <v>19</v>
      </c>
      <c r="G74" s="31" t="s">
        <v>54</v>
      </c>
      <c r="H74" s="28" t="s">
        <v>18</v>
      </c>
      <c r="I74" s="28" t="s">
        <v>19</v>
      </c>
      <c r="J74" s="28" t="s">
        <v>55</v>
      </c>
      <c r="K74" s="10" t="s">
        <v>56</v>
      </c>
      <c r="L74" s="10" t="s">
        <v>57</v>
      </c>
      <c r="M74" s="10" t="s">
        <v>56</v>
      </c>
      <c r="N74" s="10"/>
      <c r="O74" s="11"/>
      <c r="P74" s="118"/>
      <c r="Q74" s="122"/>
    </row>
    <row r="75" spans="1:17" ht="30">
      <c r="A75" s="12" t="s">
        <v>58</v>
      </c>
      <c r="B75" s="13"/>
      <c r="C75" s="13"/>
      <c r="D75" s="13">
        <f t="shared" ref="D75:D77" si="21">+B75-C75</f>
        <v>0</v>
      </c>
      <c r="E75" s="14"/>
      <c r="F75" s="14"/>
      <c r="G75" s="14"/>
      <c r="H75" s="15"/>
      <c r="I75" s="15"/>
      <c r="J75" s="15"/>
      <c r="K75" s="13"/>
      <c r="L75" s="12"/>
      <c r="M75" s="12"/>
      <c r="N75" s="12"/>
      <c r="O75" s="16"/>
      <c r="P75" s="17"/>
      <c r="Q75" s="17"/>
    </row>
    <row r="76" spans="1:17">
      <c r="A76" s="12" t="s">
        <v>21</v>
      </c>
      <c r="B76" s="13"/>
      <c r="C76" s="13"/>
      <c r="D76" s="13">
        <f t="shared" si="21"/>
        <v>0</v>
      </c>
      <c r="E76" s="19"/>
      <c r="F76" s="19"/>
      <c r="G76" s="19"/>
      <c r="H76" s="20"/>
      <c r="I76" s="20"/>
      <c r="J76" s="20"/>
      <c r="K76" s="13"/>
      <c r="L76" s="21"/>
      <c r="M76" s="21"/>
      <c r="N76" s="21"/>
      <c r="O76" s="22"/>
      <c r="P76" s="20"/>
      <c r="Q76" s="20"/>
    </row>
    <row r="77" spans="1:17">
      <c r="A77" s="12" t="s">
        <v>22</v>
      </c>
      <c r="B77" s="13"/>
      <c r="C77" s="13"/>
      <c r="D77" s="13">
        <f t="shared" si="21"/>
        <v>0</v>
      </c>
      <c r="E77" s="13"/>
      <c r="F77" s="36"/>
      <c r="G77" s="13">
        <f>+F77-E77</f>
        <v>0</v>
      </c>
      <c r="H77" s="23"/>
      <c r="I77" s="23"/>
      <c r="J77" s="23">
        <f t="shared" ref="J77" si="22">+H77-I77</f>
        <v>0</v>
      </c>
      <c r="K77" s="13"/>
      <c r="M77" s="13"/>
      <c r="N77" s="13"/>
      <c r="O77" s="22"/>
      <c r="P77" s="23"/>
      <c r="Q77" s="20"/>
    </row>
    <row r="78" spans="1:17" ht="30">
      <c r="A78" s="12" t="s">
        <v>59</v>
      </c>
      <c r="B78" s="13">
        <f t="shared" ref="B78:C78" si="23">B69</f>
        <v>1574949</v>
      </c>
      <c r="C78" s="13">
        <f t="shared" si="23"/>
        <v>4650000</v>
      </c>
      <c r="D78" s="21"/>
      <c r="E78" s="19"/>
      <c r="F78" s="19"/>
      <c r="G78" s="19"/>
      <c r="H78" s="23"/>
      <c r="I78" s="23"/>
      <c r="J78" s="23"/>
      <c r="K78" s="21"/>
      <c r="L78" s="21"/>
      <c r="M78" s="21"/>
      <c r="N78" s="21"/>
      <c r="O78" s="22"/>
      <c r="P78" s="23"/>
      <c r="Q78" s="20"/>
    </row>
    <row r="79" spans="1:17">
      <c r="A79" s="12" t="s">
        <v>20</v>
      </c>
      <c r="B79" s="25">
        <f t="shared" ref="B79:C79" si="24">+B76-B77+B78</f>
        <v>1574949</v>
      </c>
      <c r="C79" s="25">
        <f t="shared" si="24"/>
        <v>4650000</v>
      </c>
      <c r="D79" s="25">
        <f t="shared" ref="D79" si="25">B77-C77+E77+J77+K77+M77+O77+P77+Q77</f>
        <v>0</v>
      </c>
      <c r="E79" s="19"/>
      <c r="F79" s="19"/>
      <c r="G79" s="19"/>
      <c r="H79" s="23"/>
      <c r="I79" s="23"/>
      <c r="J79" s="23"/>
      <c r="K79" s="25"/>
      <c r="L79" s="21"/>
      <c r="M79" s="21"/>
      <c r="N79" s="21"/>
      <c r="O79" s="22"/>
      <c r="P79" s="20"/>
      <c r="Q79" s="20"/>
    </row>
    <row r="81" spans="1:17" ht="26.25">
      <c r="A81" s="105" t="s">
        <v>60</v>
      </c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</row>
    <row r="82" spans="1:17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106" t="s">
        <v>44</v>
      </c>
      <c r="L82" s="106"/>
      <c r="M82" s="106"/>
      <c r="N82" s="106"/>
      <c r="O82" s="106"/>
      <c r="P82" s="27"/>
      <c r="Q82" s="27"/>
    </row>
    <row r="83" spans="1:17" ht="45">
      <c r="A83" s="107" t="s">
        <v>45</v>
      </c>
      <c r="B83" s="109" t="s">
        <v>18</v>
      </c>
      <c r="C83" s="111" t="s">
        <v>19</v>
      </c>
      <c r="D83" s="113" t="s">
        <v>46</v>
      </c>
      <c r="E83" s="119" t="s">
        <v>47</v>
      </c>
      <c r="F83" s="119"/>
      <c r="G83" s="119"/>
      <c r="H83" s="115" t="s">
        <v>48</v>
      </c>
      <c r="I83" s="115"/>
      <c r="J83" s="115"/>
      <c r="K83" s="116" t="s">
        <v>49</v>
      </c>
      <c r="L83" s="117"/>
      <c r="M83" s="118" t="s">
        <v>50</v>
      </c>
      <c r="N83" s="118"/>
      <c r="O83" s="7" t="s">
        <v>51</v>
      </c>
      <c r="P83" s="120" t="s">
        <v>52</v>
      </c>
      <c r="Q83" s="121" t="s">
        <v>53</v>
      </c>
    </row>
    <row r="84" spans="1:17" ht="30">
      <c r="A84" s="108"/>
      <c r="B84" s="110"/>
      <c r="C84" s="112"/>
      <c r="D84" s="114"/>
      <c r="E84" s="31" t="s">
        <v>18</v>
      </c>
      <c r="F84" s="31" t="s">
        <v>19</v>
      </c>
      <c r="G84" s="31" t="s">
        <v>54</v>
      </c>
      <c r="H84" s="28" t="s">
        <v>18</v>
      </c>
      <c r="I84" s="28" t="s">
        <v>19</v>
      </c>
      <c r="J84" s="28" t="s">
        <v>55</v>
      </c>
      <c r="K84" s="10" t="s">
        <v>56</v>
      </c>
      <c r="L84" s="10" t="s">
        <v>57</v>
      </c>
      <c r="M84" s="10" t="s">
        <v>56</v>
      </c>
      <c r="N84" s="10"/>
      <c r="O84" s="11"/>
      <c r="P84" s="118"/>
      <c r="Q84" s="122"/>
    </row>
    <row r="85" spans="1:17" ht="30">
      <c r="A85" s="12" t="s">
        <v>58</v>
      </c>
      <c r="B85" s="13"/>
      <c r="C85" s="13"/>
      <c r="D85" s="13">
        <f t="shared" ref="D85:D87" si="26">+B85-C85</f>
        <v>0</v>
      </c>
      <c r="E85" s="14"/>
      <c r="F85" s="14"/>
      <c r="G85" s="14"/>
      <c r="H85" s="15"/>
      <c r="I85" s="15"/>
      <c r="J85" s="15"/>
      <c r="K85" s="13"/>
      <c r="L85" s="12"/>
      <c r="M85" s="12"/>
      <c r="N85" s="12"/>
      <c r="O85" s="16"/>
      <c r="P85" s="17"/>
      <c r="Q85" s="17"/>
    </row>
    <row r="86" spans="1:17">
      <c r="A86" s="12" t="s">
        <v>21</v>
      </c>
      <c r="B86" s="13"/>
      <c r="C86" s="13"/>
      <c r="D86" s="13">
        <f t="shared" si="26"/>
        <v>0</v>
      </c>
      <c r="E86" s="19"/>
      <c r="F86" s="19"/>
      <c r="G86" s="19"/>
      <c r="H86" s="20"/>
      <c r="I86" s="20"/>
      <c r="J86" s="20"/>
      <c r="K86" s="13"/>
      <c r="L86" s="21"/>
      <c r="M86" s="21"/>
      <c r="N86" s="21"/>
      <c r="O86" s="22"/>
      <c r="P86" s="20"/>
      <c r="Q86" s="20"/>
    </row>
    <row r="87" spans="1:17">
      <c r="A87" s="12" t="s">
        <v>22</v>
      </c>
      <c r="B87" s="13"/>
      <c r="C87" s="13"/>
      <c r="D87" s="13">
        <f t="shared" si="26"/>
        <v>0</v>
      </c>
      <c r="E87" s="13"/>
      <c r="F87" s="36"/>
      <c r="G87" s="13">
        <f>+F87-E87</f>
        <v>0</v>
      </c>
      <c r="H87" s="23"/>
      <c r="I87" s="23"/>
      <c r="J87" s="23">
        <f t="shared" ref="J87" si="27">+H87-I87</f>
        <v>0</v>
      </c>
      <c r="K87" s="13"/>
      <c r="M87" s="13"/>
      <c r="N87" s="13"/>
      <c r="O87" s="22"/>
      <c r="P87" s="23"/>
      <c r="Q87" s="20"/>
    </row>
    <row r="88" spans="1:17" ht="30">
      <c r="A88" s="12" t="s">
        <v>59</v>
      </c>
      <c r="B88" s="13">
        <f t="shared" ref="B88:C88" si="28">B79</f>
        <v>1574949</v>
      </c>
      <c r="C88" s="13">
        <f t="shared" si="28"/>
        <v>4650000</v>
      </c>
      <c r="D88" s="21"/>
      <c r="E88" s="19"/>
      <c r="F88" s="19"/>
      <c r="G88" s="19"/>
      <c r="H88" s="23"/>
      <c r="I88" s="23"/>
      <c r="J88" s="23"/>
      <c r="K88" s="21"/>
      <c r="L88" s="21"/>
      <c r="M88" s="21"/>
      <c r="N88" s="21"/>
      <c r="O88" s="22"/>
      <c r="P88" s="23"/>
      <c r="Q88" s="20"/>
    </row>
    <row r="89" spans="1:17">
      <c r="A89" s="12" t="s">
        <v>20</v>
      </c>
      <c r="B89" s="25">
        <f t="shared" ref="B89:C89" si="29">+B86-B87+B88</f>
        <v>1574949</v>
      </c>
      <c r="C89" s="25">
        <f t="shared" si="29"/>
        <v>4650000</v>
      </c>
      <c r="D89" s="25">
        <f t="shared" ref="D89" si="30">B87-C87+E87+J87+K87+M87+O87+P87+Q87</f>
        <v>0</v>
      </c>
      <c r="E89" s="19"/>
      <c r="F89" s="19"/>
      <c r="G89" s="19"/>
      <c r="H89" s="23"/>
      <c r="I89" s="23"/>
      <c r="J89" s="23"/>
      <c r="K89" s="25"/>
      <c r="L89" s="21"/>
      <c r="M89" s="21"/>
      <c r="N89" s="21"/>
      <c r="O89" s="22"/>
      <c r="P89" s="20"/>
      <c r="Q89" s="20"/>
    </row>
    <row r="91" spans="1:17" ht="26.25">
      <c r="A91" s="105" t="s">
        <v>13</v>
      </c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</row>
    <row r="92" spans="1:17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106" t="s">
        <v>44</v>
      </c>
      <c r="L92" s="106"/>
      <c r="M92" s="106"/>
      <c r="N92" s="106"/>
      <c r="O92" s="106"/>
      <c r="P92" s="27"/>
      <c r="Q92" s="27"/>
    </row>
    <row r="93" spans="1:17" ht="45">
      <c r="A93" s="107" t="s">
        <v>45</v>
      </c>
      <c r="B93" s="109" t="s">
        <v>18</v>
      </c>
      <c r="C93" s="111" t="s">
        <v>19</v>
      </c>
      <c r="D93" s="113" t="s">
        <v>46</v>
      </c>
      <c r="E93" s="119" t="s">
        <v>47</v>
      </c>
      <c r="F93" s="119"/>
      <c r="G93" s="119"/>
      <c r="H93" s="115" t="s">
        <v>48</v>
      </c>
      <c r="I93" s="115"/>
      <c r="J93" s="115"/>
      <c r="K93" s="116" t="s">
        <v>49</v>
      </c>
      <c r="L93" s="117"/>
      <c r="M93" s="118" t="s">
        <v>50</v>
      </c>
      <c r="N93" s="118"/>
      <c r="O93" s="7" t="s">
        <v>51</v>
      </c>
      <c r="P93" s="120" t="s">
        <v>52</v>
      </c>
      <c r="Q93" s="121" t="s">
        <v>53</v>
      </c>
    </row>
    <row r="94" spans="1:17" ht="30">
      <c r="A94" s="108"/>
      <c r="B94" s="110"/>
      <c r="C94" s="112"/>
      <c r="D94" s="114"/>
      <c r="E94" s="31" t="s">
        <v>18</v>
      </c>
      <c r="F94" s="31" t="s">
        <v>19</v>
      </c>
      <c r="G94" s="31" t="s">
        <v>54</v>
      </c>
      <c r="H94" s="28" t="s">
        <v>18</v>
      </c>
      <c r="I94" s="28" t="s">
        <v>19</v>
      </c>
      <c r="J94" s="28" t="s">
        <v>55</v>
      </c>
      <c r="K94" s="10" t="s">
        <v>56</v>
      </c>
      <c r="L94" s="10" t="s">
        <v>57</v>
      </c>
      <c r="M94" s="10" t="s">
        <v>56</v>
      </c>
      <c r="N94" s="10"/>
      <c r="O94" s="11"/>
      <c r="P94" s="118"/>
      <c r="Q94" s="122"/>
    </row>
    <row r="95" spans="1:17" ht="30">
      <c r="A95" s="12" t="s">
        <v>58</v>
      </c>
      <c r="B95" s="13"/>
      <c r="C95" s="13"/>
      <c r="D95" s="13">
        <f t="shared" ref="D95:D97" si="31">+B95-C95</f>
        <v>0</v>
      </c>
      <c r="E95" s="14"/>
      <c r="F95" s="14"/>
      <c r="G95" s="14"/>
      <c r="H95" s="15"/>
      <c r="I95" s="15"/>
      <c r="J95" s="15"/>
      <c r="K95" s="13"/>
      <c r="L95" s="12"/>
      <c r="M95" s="12"/>
      <c r="N95" s="12"/>
      <c r="O95" s="16"/>
      <c r="P95" s="17"/>
      <c r="Q95" s="17"/>
    </row>
    <row r="96" spans="1:17">
      <c r="A96" s="12" t="s">
        <v>21</v>
      </c>
      <c r="B96" s="13"/>
      <c r="C96" s="13"/>
      <c r="D96" s="13">
        <f t="shared" si="31"/>
        <v>0</v>
      </c>
      <c r="E96" s="19"/>
      <c r="F96" s="19"/>
      <c r="G96" s="19"/>
      <c r="H96" s="20"/>
      <c r="I96" s="20"/>
      <c r="J96" s="20"/>
      <c r="K96" s="13"/>
      <c r="L96" s="21"/>
      <c r="M96" s="21"/>
      <c r="N96" s="21"/>
      <c r="O96" s="22"/>
      <c r="P96" s="20"/>
      <c r="Q96" s="20"/>
    </row>
    <row r="97" spans="1:17">
      <c r="A97" s="12" t="s">
        <v>22</v>
      </c>
      <c r="B97" s="13"/>
      <c r="C97" s="13"/>
      <c r="D97" s="13">
        <f t="shared" si="31"/>
        <v>0</v>
      </c>
      <c r="E97" s="13"/>
      <c r="F97" s="36"/>
      <c r="G97" s="13">
        <f>+F97-E97</f>
        <v>0</v>
      </c>
      <c r="H97" s="23"/>
      <c r="I97" s="23"/>
      <c r="J97" s="23">
        <f t="shared" ref="J97" si="32">+H97-I97</f>
        <v>0</v>
      </c>
      <c r="K97" s="13"/>
      <c r="M97" s="13"/>
      <c r="N97" s="13"/>
      <c r="O97" s="22"/>
      <c r="P97" s="23"/>
      <c r="Q97" s="20"/>
    </row>
    <row r="98" spans="1:17" ht="30">
      <c r="A98" s="12" t="s">
        <v>59</v>
      </c>
      <c r="B98" s="13">
        <f t="shared" ref="B98:C98" si="33">B89</f>
        <v>1574949</v>
      </c>
      <c r="C98" s="13">
        <f t="shared" si="33"/>
        <v>4650000</v>
      </c>
      <c r="D98" s="21"/>
      <c r="E98" s="19"/>
      <c r="F98" s="19"/>
      <c r="G98" s="19"/>
      <c r="H98" s="23"/>
      <c r="I98" s="23"/>
      <c r="J98" s="23"/>
      <c r="K98" s="21"/>
      <c r="L98" s="21"/>
      <c r="M98" s="21"/>
      <c r="N98" s="21"/>
      <c r="O98" s="22"/>
      <c r="P98" s="23"/>
      <c r="Q98" s="20"/>
    </row>
    <row r="99" spans="1:17">
      <c r="A99" s="12" t="s">
        <v>20</v>
      </c>
      <c r="B99" s="25">
        <f t="shared" ref="B99:C99" si="34">+B96-B97+B98</f>
        <v>1574949</v>
      </c>
      <c r="C99" s="25">
        <f t="shared" si="34"/>
        <v>4650000</v>
      </c>
      <c r="D99" s="25">
        <f t="shared" ref="D99" si="35">B97-C97+E97+J97+K97+M97+O97+P97+Q97</f>
        <v>0</v>
      </c>
      <c r="E99" s="19"/>
      <c r="F99" s="19"/>
      <c r="G99" s="19"/>
      <c r="H99" s="23"/>
      <c r="I99" s="23"/>
      <c r="J99" s="23"/>
      <c r="K99" s="25"/>
      <c r="L99" s="21"/>
      <c r="M99" s="21"/>
      <c r="N99" s="21"/>
      <c r="O99" s="22"/>
      <c r="P99" s="20"/>
      <c r="Q99" s="20"/>
    </row>
    <row r="101" spans="1:17" ht="26.25">
      <c r="A101" s="105" t="s">
        <v>14</v>
      </c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</row>
    <row r="102" spans="1:17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106" t="s">
        <v>44</v>
      </c>
      <c r="L102" s="106"/>
      <c r="M102" s="106"/>
      <c r="N102" s="106"/>
      <c r="O102" s="106"/>
      <c r="P102" s="27"/>
      <c r="Q102" s="27"/>
    </row>
    <row r="103" spans="1:17" ht="45">
      <c r="A103" s="107" t="s">
        <v>45</v>
      </c>
      <c r="B103" s="109" t="s">
        <v>18</v>
      </c>
      <c r="C103" s="111" t="s">
        <v>19</v>
      </c>
      <c r="D103" s="113" t="s">
        <v>46</v>
      </c>
      <c r="E103" s="119" t="s">
        <v>47</v>
      </c>
      <c r="F103" s="119"/>
      <c r="G103" s="119"/>
      <c r="H103" s="115" t="s">
        <v>48</v>
      </c>
      <c r="I103" s="115"/>
      <c r="J103" s="115"/>
      <c r="K103" s="116" t="s">
        <v>49</v>
      </c>
      <c r="L103" s="117"/>
      <c r="M103" s="118" t="s">
        <v>50</v>
      </c>
      <c r="N103" s="118"/>
      <c r="O103" s="7" t="s">
        <v>51</v>
      </c>
      <c r="P103" s="120" t="s">
        <v>52</v>
      </c>
      <c r="Q103" s="121" t="s">
        <v>53</v>
      </c>
    </row>
    <row r="104" spans="1:17" ht="30">
      <c r="A104" s="108"/>
      <c r="B104" s="110"/>
      <c r="C104" s="112"/>
      <c r="D104" s="114"/>
      <c r="E104" s="31" t="s">
        <v>18</v>
      </c>
      <c r="F104" s="31" t="s">
        <v>19</v>
      </c>
      <c r="G104" s="31" t="s">
        <v>54</v>
      </c>
      <c r="H104" s="28" t="s">
        <v>18</v>
      </c>
      <c r="I104" s="28" t="s">
        <v>19</v>
      </c>
      <c r="J104" s="28" t="s">
        <v>55</v>
      </c>
      <c r="K104" s="10" t="s">
        <v>56</v>
      </c>
      <c r="L104" s="10" t="s">
        <v>57</v>
      </c>
      <c r="M104" s="10" t="s">
        <v>56</v>
      </c>
      <c r="N104" s="10"/>
      <c r="O104" s="11"/>
      <c r="P104" s="118"/>
      <c r="Q104" s="122"/>
    </row>
    <row r="105" spans="1:17" ht="30">
      <c r="A105" s="12" t="s">
        <v>58</v>
      </c>
      <c r="B105" s="13"/>
      <c r="C105" s="13"/>
      <c r="D105" s="13">
        <f t="shared" ref="D105:D107" si="36">+B105-C105</f>
        <v>0</v>
      </c>
      <c r="E105" s="14"/>
      <c r="F105" s="14"/>
      <c r="G105" s="14"/>
      <c r="H105" s="15"/>
      <c r="I105" s="15"/>
      <c r="J105" s="15"/>
      <c r="K105" s="13"/>
      <c r="L105" s="12"/>
      <c r="M105" s="12"/>
      <c r="N105" s="12"/>
      <c r="O105" s="16"/>
      <c r="P105" s="17"/>
      <c r="Q105" s="17"/>
    </row>
    <row r="106" spans="1:17">
      <c r="A106" s="12" t="s">
        <v>21</v>
      </c>
      <c r="B106" s="13"/>
      <c r="C106" s="13"/>
      <c r="D106" s="13">
        <f t="shared" si="36"/>
        <v>0</v>
      </c>
      <c r="E106" s="19"/>
      <c r="F106" s="19"/>
      <c r="G106" s="19"/>
      <c r="H106" s="20"/>
      <c r="I106" s="20"/>
      <c r="J106" s="20"/>
      <c r="K106" s="13"/>
      <c r="L106" s="21"/>
      <c r="M106" s="21"/>
      <c r="N106" s="21"/>
      <c r="O106" s="22"/>
      <c r="P106" s="20"/>
      <c r="Q106" s="20"/>
    </row>
    <row r="107" spans="1:17">
      <c r="A107" s="12" t="s">
        <v>22</v>
      </c>
      <c r="B107" s="13"/>
      <c r="C107" s="13"/>
      <c r="D107" s="13">
        <f t="shared" si="36"/>
        <v>0</v>
      </c>
      <c r="E107" s="13"/>
      <c r="F107" s="36"/>
      <c r="G107" s="13">
        <f>+F107-E107</f>
        <v>0</v>
      </c>
      <c r="H107" s="23"/>
      <c r="I107" s="23"/>
      <c r="J107" s="23">
        <f t="shared" ref="J107" si="37">+H107-I107</f>
        <v>0</v>
      </c>
      <c r="K107" s="13"/>
      <c r="M107" s="13"/>
      <c r="N107" s="13"/>
      <c r="O107" s="22"/>
      <c r="P107" s="23"/>
      <c r="Q107" s="20"/>
    </row>
    <row r="108" spans="1:17" ht="30">
      <c r="A108" s="12" t="s">
        <v>59</v>
      </c>
      <c r="B108" s="13">
        <f t="shared" ref="B108:C108" si="38">B99</f>
        <v>1574949</v>
      </c>
      <c r="C108" s="13">
        <f t="shared" si="38"/>
        <v>4650000</v>
      </c>
      <c r="D108" s="21"/>
      <c r="E108" s="19"/>
      <c r="F108" s="19"/>
      <c r="G108" s="19"/>
      <c r="H108" s="23"/>
      <c r="I108" s="23"/>
      <c r="J108" s="23"/>
      <c r="K108" s="21"/>
      <c r="L108" s="21"/>
      <c r="M108" s="21"/>
      <c r="N108" s="21"/>
      <c r="O108" s="22"/>
      <c r="P108" s="23"/>
      <c r="Q108" s="20"/>
    </row>
    <row r="109" spans="1:17">
      <c r="A109" s="12" t="s">
        <v>20</v>
      </c>
      <c r="B109" s="25">
        <f t="shared" ref="B109:C109" si="39">+B106-B107+B108</f>
        <v>1574949</v>
      </c>
      <c r="C109" s="25">
        <f t="shared" si="39"/>
        <v>4650000</v>
      </c>
      <c r="D109" s="25">
        <f t="shared" ref="D109" si="40">B107-C107+E107+J107+K107+M107+O107+P107+Q107</f>
        <v>0</v>
      </c>
      <c r="E109" s="19"/>
      <c r="F109" s="19"/>
      <c r="G109" s="19"/>
      <c r="H109" s="23"/>
      <c r="I109" s="23"/>
      <c r="J109" s="23"/>
      <c r="K109" s="25"/>
      <c r="L109" s="21"/>
      <c r="M109" s="21"/>
      <c r="N109" s="21"/>
      <c r="O109" s="22"/>
      <c r="P109" s="20"/>
      <c r="Q109" s="20"/>
    </row>
    <row r="111" spans="1:17" ht="26.25">
      <c r="A111" s="105" t="s">
        <v>15</v>
      </c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</row>
    <row r="112" spans="1:17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106" t="s">
        <v>44</v>
      </c>
      <c r="L112" s="106"/>
      <c r="M112" s="106"/>
      <c r="N112" s="106"/>
      <c r="O112" s="106"/>
      <c r="P112" s="27"/>
      <c r="Q112" s="27"/>
    </row>
    <row r="113" spans="1:17" ht="45">
      <c r="A113" s="107" t="s">
        <v>45</v>
      </c>
      <c r="B113" s="109" t="s">
        <v>18</v>
      </c>
      <c r="C113" s="111" t="s">
        <v>19</v>
      </c>
      <c r="D113" s="113" t="s">
        <v>46</v>
      </c>
      <c r="E113" s="119" t="s">
        <v>47</v>
      </c>
      <c r="F113" s="119"/>
      <c r="G113" s="119"/>
      <c r="H113" s="115" t="s">
        <v>48</v>
      </c>
      <c r="I113" s="115"/>
      <c r="J113" s="115"/>
      <c r="K113" s="116" t="s">
        <v>49</v>
      </c>
      <c r="L113" s="117"/>
      <c r="M113" s="118" t="s">
        <v>50</v>
      </c>
      <c r="N113" s="118"/>
      <c r="O113" s="7" t="s">
        <v>51</v>
      </c>
      <c r="P113" s="120" t="s">
        <v>52</v>
      </c>
      <c r="Q113" s="121" t="s">
        <v>53</v>
      </c>
    </row>
    <row r="114" spans="1:17" ht="30">
      <c r="A114" s="108"/>
      <c r="B114" s="110"/>
      <c r="C114" s="112"/>
      <c r="D114" s="114"/>
      <c r="E114" s="31" t="s">
        <v>18</v>
      </c>
      <c r="F114" s="31" t="s">
        <v>19</v>
      </c>
      <c r="G114" s="31" t="s">
        <v>54</v>
      </c>
      <c r="H114" s="28" t="s">
        <v>18</v>
      </c>
      <c r="I114" s="28" t="s">
        <v>19</v>
      </c>
      <c r="J114" s="28" t="s">
        <v>55</v>
      </c>
      <c r="K114" s="10" t="s">
        <v>56</v>
      </c>
      <c r="L114" s="10" t="s">
        <v>57</v>
      </c>
      <c r="M114" s="10" t="s">
        <v>56</v>
      </c>
      <c r="N114" s="10"/>
      <c r="O114" s="11"/>
      <c r="P114" s="118"/>
      <c r="Q114" s="122"/>
    </row>
    <row r="115" spans="1:17" ht="30">
      <c r="A115" s="12" t="s">
        <v>58</v>
      </c>
      <c r="B115" s="13"/>
      <c r="C115" s="13"/>
      <c r="D115" s="13">
        <f t="shared" ref="D115:D117" si="41">+B115-C115</f>
        <v>0</v>
      </c>
      <c r="E115" s="14"/>
      <c r="F115" s="14"/>
      <c r="G115" s="14"/>
      <c r="H115" s="15"/>
      <c r="I115" s="15"/>
      <c r="J115" s="15"/>
      <c r="K115" s="13"/>
      <c r="L115" s="12"/>
      <c r="M115" s="12"/>
      <c r="N115" s="12"/>
      <c r="O115" s="16"/>
      <c r="P115" s="17"/>
      <c r="Q115" s="17"/>
    </row>
    <row r="116" spans="1:17">
      <c r="A116" s="12" t="s">
        <v>21</v>
      </c>
      <c r="B116" s="13"/>
      <c r="C116" s="13"/>
      <c r="D116" s="13">
        <f t="shared" si="41"/>
        <v>0</v>
      </c>
      <c r="E116" s="19"/>
      <c r="F116" s="19"/>
      <c r="G116" s="19"/>
      <c r="H116" s="20"/>
      <c r="I116" s="20"/>
      <c r="J116" s="20"/>
      <c r="K116" s="13"/>
      <c r="L116" s="21"/>
      <c r="M116" s="21"/>
      <c r="N116" s="21"/>
      <c r="O116" s="22"/>
      <c r="P116" s="20"/>
      <c r="Q116" s="20"/>
    </row>
    <row r="117" spans="1:17">
      <c r="A117" s="12" t="s">
        <v>22</v>
      </c>
      <c r="B117" s="13"/>
      <c r="C117" s="13"/>
      <c r="D117" s="13">
        <f t="shared" si="41"/>
        <v>0</v>
      </c>
      <c r="E117" s="13"/>
      <c r="F117" s="36"/>
      <c r="G117" s="13">
        <f>+F117-E117</f>
        <v>0</v>
      </c>
      <c r="H117" s="23"/>
      <c r="I117" s="23"/>
      <c r="J117" s="23">
        <f t="shared" ref="J117" si="42">+H117-I117</f>
        <v>0</v>
      </c>
      <c r="K117" s="13"/>
      <c r="M117" s="13"/>
      <c r="N117" s="13"/>
      <c r="O117" s="22"/>
      <c r="P117" s="23"/>
      <c r="Q117" s="20"/>
    </row>
    <row r="118" spans="1:17" ht="30">
      <c r="A118" s="12" t="s">
        <v>59</v>
      </c>
      <c r="B118" s="13">
        <f t="shared" ref="B118:C118" si="43">B109</f>
        <v>1574949</v>
      </c>
      <c r="C118" s="13">
        <f t="shared" si="43"/>
        <v>4650000</v>
      </c>
      <c r="D118" s="21"/>
      <c r="E118" s="19"/>
      <c r="F118" s="19"/>
      <c r="G118" s="19"/>
      <c r="H118" s="23"/>
      <c r="I118" s="23"/>
      <c r="J118" s="23"/>
      <c r="K118" s="21"/>
      <c r="L118" s="21"/>
      <c r="M118" s="21"/>
      <c r="N118" s="21"/>
      <c r="O118" s="22"/>
      <c r="P118" s="23"/>
      <c r="Q118" s="20"/>
    </row>
    <row r="119" spans="1:17">
      <c r="A119" s="12" t="s">
        <v>20</v>
      </c>
      <c r="B119" s="25">
        <f t="shared" ref="B119:C119" si="44">+B116-B117+B118</f>
        <v>1574949</v>
      </c>
      <c r="C119" s="25">
        <f t="shared" si="44"/>
        <v>4650000</v>
      </c>
      <c r="D119" s="25">
        <f t="shared" ref="D119" si="45">B117-C117+E117+J117+K117+M117+O117+P117+Q117</f>
        <v>0</v>
      </c>
      <c r="E119" s="19"/>
      <c r="F119" s="19"/>
      <c r="G119" s="19"/>
      <c r="H119" s="23"/>
      <c r="I119" s="23"/>
      <c r="J119" s="23"/>
      <c r="K119" s="25"/>
      <c r="L119" s="21"/>
      <c r="M119" s="21"/>
      <c r="N119" s="21"/>
      <c r="O119" s="22"/>
      <c r="P119" s="20"/>
      <c r="Q119" s="20"/>
    </row>
  </sheetData>
  <mergeCells count="144">
    <mergeCell ref="K113:L113"/>
    <mergeCell ref="M113:N113"/>
    <mergeCell ref="P113:P114"/>
    <mergeCell ref="Q113:Q114"/>
    <mergeCell ref="A113:A114"/>
    <mergeCell ref="B113:B114"/>
    <mergeCell ref="C113:C114"/>
    <mergeCell ref="D113:D114"/>
    <mergeCell ref="E113:G113"/>
    <mergeCell ref="H113:J113"/>
    <mergeCell ref="K103:L103"/>
    <mergeCell ref="M103:N103"/>
    <mergeCell ref="P103:P104"/>
    <mergeCell ref="Q103:Q104"/>
    <mergeCell ref="A111:Q111"/>
    <mergeCell ref="K112:O112"/>
    <mergeCell ref="A103:A104"/>
    <mergeCell ref="B103:B104"/>
    <mergeCell ref="C103:C104"/>
    <mergeCell ref="D103:D104"/>
    <mergeCell ref="E103:G103"/>
    <mergeCell ref="H103:J103"/>
    <mergeCell ref="K93:L93"/>
    <mergeCell ref="M93:N93"/>
    <mergeCell ref="P93:P94"/>
    <mergeCell ref="Q93:Q94"/>
    <mergeCell ref="A101:Q101"/>
    <mergeCell ref="K102:O102"/>
    <mergeCell ref="A93:A94"/>
    <mergeCell ref="B93:B94"/>
    <mergeCell ref="C93:C94"/>
    <mergeCell ref="D93:D94"/>
    <mergeCell ref="E93:G93"/>
    <mergeCell ref="H93:J93"/>
    <mergeCell ref="K83:L83"/>
    <mergeCell ref="M83:N83"/>
    <mergeCell ref="P83:P84"/>
    <mergeCell ref="Q83:Q84"/>
    <mergeCell ref="A91:Q91"/>
    <mergeCell ref="K92:O92"/>
    <mergeCell ref="A83:A84"/>
    <mergeCell ref="B83:B84"/>
    <mergeCell ref="C83:C84"/>
    <mergeCell ref="D83:D84"/>
    <mergeCell ref="E83:G83"/>
    <mergeCell ref="H83:J83"/>
    <mergeCell ref="K73:L73"/>
    <mergeCell ref="M73:N73"/>
    <mergeCell ref="P73:P74"/>
    <mergeCell ref="Q73:Q74"/>
    <mergeCell ref="A81:Q81"/>
    <mergeCell ref="K82:O82"/>
    <mergeCell ref="A73:A74"/>
    <mergeCell ref="B73:B74"/>
    <mergeCell ref="C73:C74"/>
    <mergeCell ref="D73:D74"/>
    <mergeCell ref="E73:G73"/>
    <mergeCell ref="H73:J73"/>
    <mergeCell ref="K63:L63"/>
    <mergeCell ref="M63:N63"/>
    <mergeCell ref="P63:P64"/>
    <mergeCell ref="Q63:Q64"/>
    <mergeCell ref="A71:Q71"/>
    <mergeCell ref="K72:O72"/>
    <mergeCell ref="A63:A64"/>
    <mergeCell ref="B63:B64"/>
    <mergeCell ref="C63:C64"/>
    <mergeCell ref="D63:D64"/>
    <mergeCell ref="E63:G63"/>
    <mergeCell ref="H63:J63"/>
    <mergeCell ref="K53:L53"/>
    <mergeCell ref="M53:N53"/>
    <mergeCell ref="P53:P54"/>
    <mergeCell ref="Q53:Q54"/>
    <mergeCell ref="A61:Q61"/>
    <mergeCell ref="K62:O62"/>
    <mergeCell ref="A53:A54"/>
    <mergeCell ref="B53:B54"/>
    <mergeCell ref="C53:C54"/>
    <mergeCell ref="D53:D54"/>
    <mergeCell ref="E53:G53"/>
    <mergeCell ref="H53:J53"/>
    <mergeCell ref="K43:L43"/>
    <mergeCell ref="M43:N43"/>
    <mergeCell ref="P43:P44"/>
    <mergeCell ref="Q43:Q44"/>
    <mergeCell ref="A51:Q51"/>
    <mergeCell ref="K52:O52"/>
    <mergeCell ref="A43:A44"/>
    <mergeCell ref="B43:B44"/>
    <mergeCell ref="C43:C44"/>
    <mergeCell ref="D43:D44"/>
    <mergeCell ref="E43:G43"/>
    <mergeCell ref="H43:J43"/>
    <mergeCell ref="K33:L33"/>
    <mergeCell ref="M33:N33"/>
    <mergeCell ref="P33:P34"/>
    <mergeCell ref="Q33:Q34"/>
    <mergeCell ref="A41:Q41"/>
    <mergeCell ref="K42:O42"/>
    <mergeCell ref="A33:A34"/>
    <mergeCell ref="B33:B34"/>
    <mergeCell ref="C33:C34"/>
    <mergeCell ref="D33:D34"/>
    <mergeCell ref="E33:G33"/>
    <mergeCell ref="H33:J33"/>
    <mergeCell ref="K23:L23"/>
    <mergeCell ref="M23:N23"/>
    <mergeCell ref="P23:P24"/>
    <mergeCell ref="Q23:Q24"/>
    <mergeCell ref="A31:Q31"/>
    <mergeCell ref="K32:O32"/>
    <mergeCell ref="A23:A24"/>
    <mergeCell ref="B23:B24"/>
    <mergeCell ref="C23:C24"/>
    <mergeCell ref="D23:D24"/>
    <mergeCell ref="E23:G23"/>
    <mergeCell ref="H23:J23"/>
    <mergeCell ref="K13:L13"/>
    <mergeCell ref="M13:N13"/>
    <mergeCell ref="P13:P14"/>
    <mergeCell ref="Q13:Q14"/>
    <mergeCell ref="A21:Q21"/>
    <mergeCell ref="K22:O22"/>
    <mergeCell ref="P3:P4"/>
    <mergeCell ref="Q3:Q4"/>
    <mergeCell ref="A11:Q11"/>
    <mergeCell ref="K12:O12"/>
    <mergeCell ref="A13:A14"/>
    <mergeCell ref="B13:B14"/>
    <mergeCell ref="C13:C14"/>
    <mergeCell ref="D13:D14"/>
    <mergeCell ref="E13:G13"/>
    <mergeCell ref="H13:J13"/>
    <mergeCell ref="A1:Q1"/>
    <mergeCell ref="K2:O2"/>
    <mergeCell ref="A3:A4"/>
    <mergeCell ref="B3:B4"/>
    <mergeCell ref="C3:C4"/>
    <mergeCell ref="D3:D4"/>
    <mergeCell ref="E3:G3"/>
    <mergeCell ref="H3:J3"/>
    <mergeCell ref="K3:L3"/>
    <mergeCell ref="M3:N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04FDF-D798-41EF-A5FA-9B3EDCA262C6}">
  <sheetPr codeName="Hoja14"/>
  <dimension ref="A1:Q119"/>
  <sheetViews>
    <sheetView zoomScale="85" zoomScaleNormal="85" workbookViewId="0">
      <selection activeCell="B5" sqref="B5"/>
    </sheetView>
  </sheetViews>
  <sheetFormatPr defaultColWidth="9.140625" defaultRowHeight="15"/>
  <cols>
    <col min="1" max="1" width="13.85546875" style="5" bestFit="1" customWidth="1"/>
    <col min="2" max="3" width="12.7109375" style="6" bestFit="1" customWidth="1"/>
    <col min="4" max="4" width="12" style="6" customWidth="1"/>
    <col min="5" max="5" width="9.140625" style="5" bestFit="1" customWidth="1"/>
    <col min="6" max="7" width="9.140625" style="5" customWidth="1"/>
    <col min="8" max="8" width="12.7109375" style="5" customWidth="1"/>
    <col min="9" max="10" width="15.7109375" style="5" customWidth="1"/>
    <col min="11" max="11" width="9.140625" style="6" bestFit="1" customWidth="1"/>
    <col min="12" max="12" width="11.28515625" style="24" bestFit="1" customWidth="1"/>
    <col min="13" max="14" width="9" style="6" bestFit="1" customWidth="1"/>
    <col min="15" max="15" width="20.5703125" style="24" bestFit="1" customWidth="1"/>
    <col min="16" max="16" width="18" style="5" bestFit="1" customWidth="1"/>
    <col min="17" max="17" width="16.140625" style="5" customWidth="1"/>
    <col min="18" max="16384" width="9.140625" style="5"/>
  </cols>
  <sheetData>
    <row r="1" spans="1:17" ht="26.25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7" s="6" customFormat="1" ht="1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106" t="s">
        <v>44</v>
      </c>
      <c r="L2" s="106"/>
      <c r="M2" s="106"/>
      <c r="N2" s="106"/>
      <c r="O2" s="106"/>
      <c r="P2" s="27"/>
      <c r="Q2" s="27"/>
    </row>
    <row r="3" spans="1:17" s="9" customFormat="1" ht="45" customHeight="1">
      <c r="A3" s="107" t="s">
        <v>45</v>
      </c>
      <c r="B3" s="109" t="s">
        <v>18</v>
      </c>
      <c r="C3" s="111" t="s">
        <v>19</v>
      </c>
      <c r="D3" s="113" t="s">
        <v>46</v>
      </c>
      <c r="E3" s="119" t="s">
        <v>47</v>
      </c>
      <c r="F3" s="119"/>
      <c r="G3" s="119"/>
      <c r="H3" s="115" t="s">
        <v>48</v>
      </c>
      <c r="I3" s="115"/>
      <c r="J3" s="115"/>
      <c r="K3" s="116" t="s">
        <v>49</v>
      </c>
      <c r="L3" s="117"/>
      <c r="M3" s="118" t="s">
        <v>50</v>
      </c>
      <c r="N3" s="118"/>
      <c r="O3" s="7" t="s">
        <v>51</v>
      </c>
      <c r="P3" s="120" t="s">
        <v>52</v>
      </c>
      <c r="Q3" s="121" t="s">
        <v>53</v>
      </c>
    </row>
    <row r="4" spans="1:17" s="9" customFormat="1" ht="30">
      <c r="A4" s="108"/>
      <c r="B4" s="110"/>
      <c r="C4" s="112"/>
      <c r="D4" s="114"/>
      <c r="E4" s="31" t="s">
        <v>18</v>
      </c>
      <c r="F4" s="31" t="s">
        <v>19</v>
      </c>
      <c r="G4" s="31" t="s">
        <v>54</v>
      </c>
      <c r="H4" s="28" t="s">
        <v>18</v>
      </c>
      <c r="I4" s="28" t="s">
        <v>19</v>
      </c>
      <c r="J4" s="28" t="s">
        <v>55</v>
      </c>
      <c r="K4" s="10" t="s">
        <v>56</v>
      </c>
      <c r="L4" s="10" t="s">
        <v>57</v>
      </c>
      <c r="M4" s="10" t="s">
        <v>56</v>
      </c>
      <c r="N4" s="10"/>
      <c r="O4" s="11"/>
      <c r="P4" s="118"/>
      <c r="Q4" s="122"/>
    </row>
    <row r="5" spans="1:17" s="18" customFormat="1" ht="30">
      <c r="A5" s="12" t="s">
        <v>58</v>
      </c>
      <c r="B5" s="13">
        <v>424834</v>
      </c>
      <c r="C5" s="13"/>
      <c r="D5" s="13">
        <f>+B5-C5</f>
        <v>424834</v>
      </c>
      <c r="E5" s="14"/>
      <c r="F5" s="14"/>
      <c r="G5" s="14"/>
      <c r="H5" s="15"/>
      <c r="I5" s="15"/>
      <c r="J5" s="15"/>
      <c r="K5" s="13"/>
      <c r="L5" s="12"/>
      <c r="M5" s="12"/>
      <c r="N5" s="12"/>
      <c r="O5" s="16"/>
      <c r="P5" s="17"/>
      <c r="Q5" s="17"/>
    </row>
    <row r="6" spans="1:17">
      <c r="A6" s="12" t="s">
        <v>21</v>
      </c>
      <c r="B6" s="13">
        <v>0</v>
      </c>
      <c r="C6" s="13">
        <v>0</v>
      </c>
      <c r="D6" s="13">
        <f>+B6-C6</f>
        <v>0</v>
      </c>
      <c r="E6" s="19"/>
      <c r="F6" s="19"/>
      <c r="G6" s="19"/>
      <c r="H6" s="20"/>
      <c r="I6" s="20"/>
      <c r="J6" s="20"/>
      <c r="K6" s="13"/>
      <c r="L6" s="21"/>
      <c r="M6" s="21"/>
      <c r="N6" s="21"/>
      <c r="O6" s="22"/>
      <c r="P6" s="20"/>
      <c r="Q6" s="20"/>
    </row>
    <row r="7" spans="1:17">
      <c r="A7" s="12" t="s">
        <v>22</v>
      </c>
      <c r="B7" s="13">
        <v>0</v>
      </c>
      <c r="C7" s="13">
        <v>0</v>
      </c>
      <c r="D7" s="13">
        <f>+B7-C7</f>
        <v>0</v>
      </c>
      <c r="E7" s="13"/>
      <c r="F7" s="36"/>
      <c r="G7" s="13">
        <f>+F7-E7</f>
        <v>0</v>
      </c>
      <c r="H7" s="23"/>
      <c r="I7" s="23"/>
      <c r="J7" s="23">
        <f>+H7-I7</f>
        <v>0</v>
      </c>
      <c r="K7" s="13"/>
      <c r="M7" s="13"/>
      <c r="N7" s="13"/>
      <c r="O7" s="35"/>
      <c r="P7" s="23"/>
      <c r="Q7" s="20"/>
    </row>
    <row r="8" spans="1:17">
      <c r="A8" s="12"/>
      <c r="B8" s="21"/>
      <c r="C8" s="21"/>
      <c r="D8" s="21"/>
      <c r="E8" s="19"/>
      <c r="F8" s="19"/>
      <c r="G8" s="19"/>
      <c r="H8" s="23"/>
      <c r="I8" s="23"/>
      <c r="J8" s="23"/>
      <c r="K8" s="21"/>
      <c r="L8" s="21"/>
      <c r="M8" s="21"/>
      <c r="N8" s="21"/>
      <c r="O8" s="22"/>
      <c r="P8" s="23"/>
      <c r="Q8" s="20"/>
    </row>
    <row r="9" spans="1:17">
      <c r="A9" s="12" t="s">
        <v>20</v>
      </c>
      <c r="B9" s="25">
        <f>+B6-B7</f>
        <v>0</v>
      </c>
      <c r="C9" s="25">
        <f t="shared" ref="C9" si="0">+C6-C7</f>
        <v>0</v>
      </c>
      <c r="D9" s="29">
        <f>B7-C7+G7+J7+K7+M7+O7+P7+Q7</f>
        <v>0</v>
      </c>
      <c r="E9" s="19"/>
      <c r="F9" s="19"/>
      <c r="G9" s="19"/>
      <c r="H9" s="23"/>
      <c r="I9" s="23"/>
      <c r="J9" s="23"/>
      <c r="K9" s="25"/>
      <c r="L9" s="21"/>
      <c r="M9" s="21"/>
      <c r="N9" s="21"/>
      <c r="O9" s="22"/>
      <c r="P9" s="20"/>
      <c r="Q9" s="20"/>
    </row>
    <row r="10" spans="1:17">
      <c r="A10" s="26"/>
      <c r="L10" s="6"/>
    </row>
    <row r="11" spans="1:17" ht="26.25">
      <c r="A11" s="105" t="s">
        <v>5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</row>
    <row r="12" spans="1:17" s="6" customFormat="1" ht="1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106" t="s">
        <v>44</v>
      </c>
      <c r="L12" s="106"/>
      <c r="M12" s="106"/>
      <c r="N12" s="106"/>
      <c r="O12" s="106"/>
      <c r="P12" s="27"/>
      <c r="Q12" s="27"/>
    </row>
    <row r="13" spans="1:17" s="9" customFormat="1" ht="45" customHeight="1">
      <c r="A13" s="107" t="s">
        <v>45</v>
      </c>
      <c r="B13" s="109" t="s">
        <v>18</v>
      </c>
      <c r="C13" s="111" t="s">
        <v>19</v>
      </c>
      <c r="D13" s="113" t="s">
        <v>46</v>
      </c>
      <c r="E13" s="119" t="s">
        <v>47</v>
      </c>
      <c r="F13" s="119"/>
      <c r="G13" s="119"/>
      <c r="H13" s="115" t="s">
        <v>48</v>
      </c>
      <c r="I13" s="115"/>
      <c r="J13" s="115"/>
      <c r="K13" s="116" t="s">
        <v>49</v>
      </c>
      <c r="L13" s="117"/>
      <c r="M13" s="118" t="s">
        <v>50</v>
      </c>
      <c r="N13" s="118"/>
      <c r="O13" s="7" t="s">
        <v>51</v>
      </c>
      <c r="P13" s="120" t="s">
        <v>52</v>
      </c>
      <c r="Q13" s="121" t="s">
        <v>53</v>
      </c>
    </row>
    <row r="14" spans="1:17" s="9" customFormat="1" ht="30">
      <c r="A14" s="108"/>
      <c r="B14" s="110"/>
      <c r="C14" s="112"/>
      <c r="D14" s="114"/>
      <c r="E14" s="31" t="s">
        <v>18</v>
      </c>
      <c r="F14" s="31" t="s">
        <v>19</v>
      </c>
      <c r="G14" s="31" t="s">
        <v>54</v>
      </c>
      <c r="H14" s="28" t="s">
        <v>18</v>
      </c>
      <c r="I14" s="28" t="s">
        <v>19</v>
      </c>
      <c r="J14" s="28" t="s">
        <v>55</v>
      </c>
      <c r="K14" s="10" t="s">
        <v>56</v>
      </c>
      <c r="L14" s="10" t="s">
        <v>57</v>
      </c>
      <c r="M14" s="10" t="s">
        <v>56</v>
      </c>
      <c r="N14" s="10"/>
      <c r="O14" s="11"/>
      <c r="P14" s="118"/>
      <c r="Q14" s="122"/>
    </row>
    <row r="15" spans="1:17" s="18" customFormat="1" ht="30">
      <c r="A15" s="12" t="s">
        <v>58</v>
      </c>
      <c r="B15" s="13"/>
      <c r="C15" s="13"/>
      <c r="D15" s="13">
        <f>+B15-C15</f>
        <v>0</v>
      </c>
      <c r="E15" s="14"/>
      <c r="F15" s="14"/>
      <c r="G15" s="14"/>
      <c r="H15" s="15"/>
      <c r="I15" s="15"/>
      <c r="J15" s="15"/>
      <c r="K15" s="13"/>
      <c r="L15" s="12"/>
      <c r="M15" s="12"/>
      <c r="N15" s="12"/>
      <c r="O15" s="16"/>
      <c r="P15" s="17"/>
      <c r="Q15" s="17"/>
    </row>
    <row r="16" spans="1:17">
      <c r="A16" s="12" t="s">
        <v>21</v>
      </c>
      <c r="B16" s="13">
        <v>0</v>
      </c>
      <c r="C16" s="13">
        <v>0</v>
      </c>
      <c r="D16" s="13">
        <f>+B16-C16</f>
        <v>0</v>
      </c>
      <c r="E16" s="19"/>
      <c r="F16" s="19"/>
      <c r="G16" s="19"/>
      <c r="H16" s="20"/>
      <c r="I16" s="20"/>
      <c r="J16" s="20"/>
      <c r="K16" s="13"/>
      <c r="L16" s="21"/>
      <c r="M16" s="21"/>
      <c r="N16" s="21"/>
      <c r="O16" s="22"/>
      <c r="P16" s="20"/>
      <c r="Q16" s="20"/>
    </row>
    <row r="17" spans="1:17">
      <c r="A17" s="12" t="s">
        <v>22</v>
      </c>
      <c r="B17" s="13">
        <v>0</v>
      </c>
      <c r="C17" s="13">
        <v>0</v>
      </c>
      <c r="D17" s="13">
        <f>+B17-C17</f>
        <v>0</v>
      </c>
      <c r="E17" s="13"/>
      <c r="F17" s="36"/>
      <c r="G17" s="13">
        <f>+F17-E17</f>
        <v>0</v>
      </c>
      <c r="H17" s="23"/>
      <c r="I17" s="23"/>
      <c r="J17" s="23">
        <f>+H17-I17</f>
        <v>0</v>
      </c>
      <c r="K17" s="13"/>
      <c r="M17" s="13"/>
      <c r="N17" s="13"/>
      <c r="O17" s="22"/>
      <c r="P17" s="23"/>
      <c r="Q17" s="20"/>
    </row>
    <row r="18" spans="1:17" ht="30">
      <c r="A18" s="12" t="s">
        <v>59</v>
      </c>
      <c r="B18" s="13">
        <f>B9</f>
        <v>0</v>
      </c>
      <c r="C18" s="13">
        <f>C9</f>
        <v>0</v>
      </c>
      <c r="D18" s="21"/>
      <c r="E18" s="19"/>
      <c r="F18" s="19"/>
      <c r="G18" s="19"/>
      <c r="H18" s="23"/>
      <c r="I18" s="23"/>
      <c r="J18" s="23"/>
      <c r="K18" s="21"/>
      <c r="L18" s="21"/>
      <c r="M18" s="21"/>
      <c r="N18" s="21"/>
      <c r="O18" s="22"/>
      <c r="P18" s="23"/>
      <c r="Q18" s="20"/>
    </row>
    <row r="19" spans="1:17">
      <c r="A19" s="12" t="s">
        <v>20</v>
      </c>
      <c r="B19" s="25">
        <f>+B16-B17+B18</f>
        <v>0</v>
      </c>
      <c r="C19" s="25">
        <f>+C16-C17+C18</f>
        <v>0</v>
      </c>
      <c r="D19" s="25">
        <f>B17-C17+E17+J17+K17+M17+O17+P17+Q17</f>
        <v>0</v>
      </c>
      <c r="E19" s="19"/>
      <c r="F19" s="19"/>
      <c r="G19" s="19"/>
      <c r="H19" s="23"/>
      <c r="I19" s="23"/>
      <c r="J19" s="23"/>
      <c r="K19" s="25"/>
      <c r="L19" s="21"/>
      <c r="M19" s="21"/>
      <c r="N19" s="21"/>
      <c r="O19" s="22"/>
      <c r="P19" s="20"/>
      <c r="Q19" s="20"/>
    </row>
    <row r="21" spans="1:17" ht="26.25">
      <c r="A21" s="105" t="s">
        <v>6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</row>
    <row r="22" spans="1:17" s="6" customFormat="1" ht="1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106" t="s">
        <v>44</v>
      </c>
      <c r="L22" s="106"/>
      <c r="M22" s="106"/>
      <c r="N22" s="106"/>
      <c r="O22" s="106"/>
      <c r="P22" s="27"/>
      <c r="Q22" s="27"/>
    </row>
    <row r="23" spans="1:17" s="9" customFormat="1" ht="45" customHeight="1">
      <c r="A23" s="107" t="s">
        <v>45</v>
      </c>
      <c r="B23" s="109" t="s">
        <v>18</v>
      </c>
      <c r="C23" s="111" t="s">
        <v>19</v>
      </c>
      <c r="D23" s="113" t="s">
        <v>46</v>
      </c>
      <c r="E23" s="119" t="s">
        <v>47</v>
      </c>
      <c r="F23" s="119"/>
      <c r="G23" s="119"/>
      <c r="H23" s="115" t="s">
        <v>48</v>
      </c>
      <c r="I23" s="115"/>
      <c r="J23" s="115"/>
      <c r="K23" s="116" t="s">
        <v>49</v>
      </c>
      <c r="L23" s="117"/>
      <c r="M23" s="118" t="s">
        <v>50</v>
      </c>
      <c r="N23" s="118"/>
      <c r="O23" s="7" t="s">
        <v>51</v>
      </c>
      <c r="P23" s="120" t="s">
        <v>52</v>
      </c>
      <c r="Q23" s="121" t="s">
        <v>53</v>
      </c>
    </row>
    <row r="24" spans="1:17" s="9" customFormat="1" ht="30">
      <c r="A24" s="108"/>
      <c r="B24" s="110"/>
      <c r="C24" s="112"/>
      <c r="D24" s="114"/>
      <c r="E24" s="31" t="s">
        <v>18</v>
      </c>
      <c r="F24" s="31" t="s">
        <v>19</v>
      </c>
      <c r="G24" s="31" t="s">
        <v>54</v>
      </c>
      <c r="H24" s="28" t="s">
        <v>18</v>
      </c>
      <c r="I24" s="28" t="s">
        <v>19</v>
      </c>
      <c r="J24" s="28" t="s">
        <v>55</v>
      </c>
      <c r="K24" s="10" t="s">
        <v>56</v>
      </c>
      <c r="L24" s="10" t="s">
        <v>57</v>
      </c>
      <c r="M24" s="10" t="s">
        <v>56</v>
      </c>
      <c r="N24" s="10"/>
      <c r="O24" s="11"/>
      <c r="P24" s="118"/>
      <c r="Q24" s="122"/>
    </row>
    <row r="25" spans="1:17" s="18" customFormat="1" ht="30">
      <c r="A25" s="12" t="s">
        <v>58</v>
      </c>
      <c r="B25" s="13"/>
      <c r="C25" s="13"/>
      <c r="D25" s="13">
        <f>+B25-C25</f>
        <v>0</v>
      </c>
      <c r="E25" s="14"/>
      <c r="F25" s="14"/>
      <c r="G25" s="14"/>
      <c r="H25" s="15"/>
      <c r="I25" s="15"/>
      <c r="J25" s="15"/>
      <c r="K25" s="13"/>
      <c r="L25" s="12"/>
      <c r="M25" s="12"/>
      <c r="N25" s="12"/>
      <c r="O25" s="16"/>
      <c r="P25" s="17"/>
      <c r="Q25" s="17"/>
    </row>
    <row r="26" spans="1:17">
      <c r="A26" s="12" t="s">
        <v>21</v>
      </c>
      <c r="B26" s="13"/>
      <c r="C26" s="13"/>
      <c r="D26" s="13">
        <f>+B26-C26</f>
        <v>0</v>
      </c>
      <c r="E26" s="19"/>
      <c r="F26" s="19"/>
      <c r="G26" s="19"/>
      <c r="H26" s="20"/>
      <c r="I26" s="20"/>
      <c r="J26" s="20"/>
      <c r="K26" s="13"/>
      <c r="L26" s="21"/>
      <c r="M26" s="21"/>
      <c r="N26" s="21"/>
      <c r="O26" s="22"/>
      <c r="P26" s="20"/>
      <c r="Q26" s="20"/>
    </row>
    <row r="27" spans="1:17">
      <c r="A27" s="12" t="s">
        <v>22</v>
      </c>
      <c r="B27" s="13"/>
      <c r="C27" s="13"/>
      <c r="D27" s="13">
        <f>+B27-C27</f>
        <v>0</v>
      </c>
      <c r="E27" s="13"/>
      <c r="F27" s="36"/>
      <c r="G27" s="13">
        <f>+F27-E27</f>
        <v>0</v>
      </c>
      <c r="H27" s="23"/>
      <c r="I27" s="23"/>
      <c r="J27" s="23">
        <f>+H27-I27</f>
        <v>0</v>
      </c>
      <c r="K27" s="13"/>
      <c r="M27" s="13"/>
      <c r="N27" s="13"/>
      <c r="O27" s="22"/>
      <c r="P27" s="23"/>
      <c r="Q27" s="20"/>
    </row>
    <row r="28" spans="1:17" ht="30">
      <c r="A28" s="12" t="s">
        <v>59</v>
      </c>
      <c r="B28" s="13">
        <f>B19</f>
        <v>0</v>
      </c>
      <c r="C28" s="13">
        <f>C19</f>
        <v>0</v>
      </c>
      <c r="D28" s="21"/>
      <c r="E28" s="19"/>
      <c r="F28" s="19"/>
      <c r="G28" s="19"/>
      <c r="H28" s="23"/>
      <c r="I28" s="23"/>
      <c r="J28" s="23"/>
      <c r="K28" s="21"/>
      <c r="L28" s="21"/>
      <c r="M28" s="21"/>
      <c r="N28" s="21"/>
      <c r="O28" s="22"/>
      <c r="P28" s="23"/>
      <c r="Q28" s="20"/>
    </row>
    <row r="29" spans="1:17">
      <c r="A29" s="12" t="s">
        <v>20</v>
      </c>
      <c r="B29" s="25">
        <f>+B26-B27+B28</f>
        <v>0</v>
      </c>
      <c r="C29" s="25">
        <f>+C26-C27+C28</f>
        <v>0</v>
      </c>
      <c r="D29" s="25">
        <f>B27-C27+E27+J27+K27+M27+O27+P27+Q27</f>
        <v>0</v>
      </c>
      <c r="E29" s="19"/>
      <c r="F29" s="19"/>
      <c r="G29" s="19"/>
      <c r="H29" s="23"/>
      <c r="I29" s="23"/>
      <c r="J29" s="23"/>
      <c r="K29" s="25"/>
      <c r="L29" s="21"/>
      <c r="M29" s="21"/>
      <c r="N29" s="21"/>
      <c r="O29" s="22"/>
      <c r="P29" s="20"/>
      <c r="Q29" s="20"/>
    </row>
    <row r="31" spans="1:17" ht="26.25">
      <c r="A31" s="105" t="s">
        <v>7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</row>
    <row r="32" spans="1:17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106" t="s">
        <v>44</v>
      </c>
      <c r="L32" s="106"/>
      <c r="M32" s="106"/>
      <c r="N32" s="106"/>
      <c r="O32" s="106"/>
      <c r="P32" s="27"/>
      <c r="Q32" s="27"/>
    </row>
    <row r="33" spans="1:17" ht="45">
      <c r="A33" s="107" t="s">
        <v>45</v>
      </c>
      <c r="B33" s="109" t="s">
        <v>18</v>
      </c>
      <c r="C33" s="111" t="s">
        <v>19</v>
      </c>
      <c r="D33" s="113" t="s">
        <v>46</v>
      </c>
      <c r="E33" s="119" t="s">
        <v>47</v>
      </c>
      <c r="F33" s="119"/>
      <c r="G33" s="119"/>
      <c r="H33" s="115" t="s">
        <v>48</v>
      </c>
      <c r="I33" s="115"/>
      <c r="J33" s="115"/>
      <c r="K33" s="116" t="s">
        <v>49</v>
      </c>
      <c r="L33" s="117"/>
      <c r="M33" s="118" t="s">
        <v>50</v>
      </c>
      <c r="N33" s="118"/>
      <c r="O33" s="7" t="s">
        <v>51</v>
      </c>
      <c r="P33" s="120" t="s">
        <v>52</v>
      </c>
      <c r="Q33" s="121" t="s">
        <v>53</v>
      </c>
    </row>
    <row r="34" spans="1:17" ht="30">
      <c r="A34" s="108"/>
      <c r="B34" s="110"/>
      <c r="C34" s="112"/>
      <c r="D34" s="114"/>
      <c r="E34" s="31" t="s">
        <v>18</v>
      </c>
      <c r="F34" s="31" t="s">
        <v>19</v>
      </c>
      <c r="G34" s="31" t="s">
        <v>54</v>
      </c>
      <c r="H34" s="28" t="s">
        <v>18</v>
      </c>
      <c r="I34" s="28" t="s">
        <v>19</v>
      </c>
      <c r="J34" s="28" t="s">
        <v>55</v>
      </c>
      <c r="K34" s="10" t="s">
        <v>56</v>
      </c>
      <c r="L34" s="10" t="s">
        <v>57</v>
      </c>
      <c r="M34" s="10" t="s">
        <v>56</v>
      </c>
      <c r="N34" s="10"/>
      <c r="O34" s="11"/>
      <c r="P34" s="118"/>
      <c r="Q34" s="122"/>
    </row>
    <row r="35" spans="1:17" ht="30">
      <c r="A35" s="12" t="s">
        <v>58</v>
      </c>
      <c r="B35" s="13"/>
      <c r="C35" s="13"/>
      <c r="D35" s="13">
        <f t="shared" ref="D35:D37" si="1">+B35-C35</f>
        <v>0</v>
      </c>
      <c r="E35" s="14"/>
      <c r="F35" s="14"/>
      <c r="G35" s="14"/>
      <c r="H35" s="15"/>
      <c r="I35" s="15"/>
      <c r="J35" s="15"/>
      <c r="K35" s="13"/>
      <c r="L35" s="12"/>
      <c r="M35" s="12"/>
      <c r="N35" s="12"/>
      <c r="O35" s="16"/>
      <c r="P35" s="17"/>
      <c r="Q35" s="17"/>
    </row>
    <row r="36" spans="1:17">
      <c r="A36" s="12" t="s">
        <v>21</v>
      </c>
      <c r="B36" s="13"/>
      <c r="C36" s="13"/>
      <c r="D36" s="13">
        <f t="shared" si="1"/>
        <v>0</v>
      </c>
      <c r="E36" s="19"/>
      <c r="F36" s="19"/>
      <c r="G36" s="19"/>
      <c r="H36" s="20"/>
      <c r="I36" s="20"/>
      <c r="J36" s="20"/>
      <c r="K36" s="13"/>
      <c r="L36" s="21"/>
      <c r="M36" s="21"/>
      <c r="N36" s="21"/>
      <c r="O36" s="22"/>
      <c r="P36" s="20"/>
      <c r="Q36" s="20"/>
    </row>
    <row r="37" spans="1:17">
      <c r="A37" s="12" t="s">
        <v>22</v>
      </c>
      <c r="B37" s="13"/>
      <c r="C37" s="13"/>
      <c r="D37" s="13">
        <f t="shared" si="1"/>
        <v>0</v>
      </c>
      <c r="E37" s="13"/>
      <c r="F37" s="36"/>
      <c r="G37" s="13">
        <f>+F37-E37</f>
        <v>0</v>
      </c>
      <c r="H37" s="23"/>
      <c r="I37" s="23"/>
      <c r="J37" s="23">
        <f t="shared" ref="J37" si="2">+H37-I37</f>
        <v>0</v>
      </c>
      <c r="K37" s="13"/>
      <c r="M37" s="13"/>
      <c r="N37" s="13"/>
      <c r="O37" s="22"/>
      <c r="P37" s="23"/>
      <c r="Q37" s="20"/>
    </row>
    <row r="38" spans="1:17" ht="30">
      <c r="A38" s="12" t="s">
        <v>59</v>
      </c>
      <c r="B38" s="13">
        <f t="shared" ref="B38:C38" si="3">B29</f>
        <v>0</v>
      </c>
      <c r="C38" s="13">
        <f t="shared" si="3"/>
        <v>0</v>
      </c>
      <c r="D38" s="21"/>
      <c r="E38" s="19"/>
      <c r="F38" s="19"/>
      <c r="G38" s="19"/>
      <c r="H38" s="23"/>
      <c r="I38" s="23"/>
      <c r="J38" s="23"/>
      <c r="K38" s="21"/>
      <c r="L38" s="21"/>
      <c r="M38" s="21"/>
      <c r="N38" s="21"/>
      <c r="O38" s="22"/>
      <c r="P38" s="23"/>
      <c r="Q38" s="20"/>
    </row>
    <row r="39" spans="1:17">
      <c r="A39" s="12" t="s">
        <v>20</v>
      </c>
      <c r="B39" s="25">
        <f t="shared" ref="B39:C39" si="4">+B36-B37+B38</f>
        <v>0</v>
      </c>
      <c r="C39" s="25">
        <f t="shared" si="4"/>
        <v>0</v>
      </c>
      <c r="D39" s="25">
        <f t="shared" ref="D39" si="5">B37-C37+E37+J37+K37+M37+O37+P37+Q37</f>
        <v>0</v>
      </c>
      <c r="E39" s="19"/>
      <c r="F39" s="19"/>
      <c r="G39" s="19"/>
      <c r="H39" s="23"/>
      <c r="I39" s="23"/>
      <c r="J39" s="23"/>
      <c r="K39" s="25"/>
      <c r="L39" s="21"/>
      <c r="M39" s="21"/>
      <c r="N39" s="21"/>
      <c r="O39" s="22"/>
      <c r="P39" s="20"/>
      <c r="Q39" s="20"/>
    </row>
    <row r="41" spans="1:17" ht="26.25">
      <c r="A41" s="105" t="s">
        <v>8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</row>
    <row r="42" spans="1:17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106" t="s">
        <v>44</v>
      </c>
      <c r="L42" s="106"/>
      <c r="M42" s="106"/>
      <c r="N42" s="106"/>
      <c r="O42" s="106"/>
      <c r="P42" s="27"/>
      <c r="Q42" s="27"/>
    </row>
    <row r="43" spans="1:17" ht="45">
      <c r="A43" s="107" t="s">
        <v>45</v>
      </c>
      <c r="B43" s="109" t="s">
        <v>18</v>
      </c>
      <c r="C43" s="111" t="s">
        <v>19</v>
      </c>
      <c r="D43" s="113" t="s">
        <v>46</v>
      </c>
      <c r="E43" s="119" t="s">
        <v>47</v>
      </c>
      <c r="F43" s="119"/>
      <c r="G43" s="119"/>
      <c r="H43" s="115" t="s">
        <v>48</v>
      </c>
      <c r="I43" s="115"/>
      <c r="J43" s="115"/>
      <c r="K43" s="116" t="s">
        <v>49</v>
      </c>
      <c r="L43" s="117"/>
      <c r="M43" s="118" t="s">
        <v>50</v>
      </c>
      <c r="N43" s="118"/>
      <c r="O43" s="7" t="s">
        <v>51</v>
      </c>
      <c r="P43" s="120" t="s">
        <v>52</v>
      </c>
      <c r="Q43" s="121" t="s">
        <v>53</v>
      </c>
    </row>
    <row r="44" spans="1:17" ht="30">
      <c r="A44" s="108"/>
      <c r="B44" s="110"/>
      <c r="C44" s="112"/>
      <c r="D44" s="114"/>
      <c r="E44" s="31" t="s">
        <v>18</v>
      </c>
      <c r="F44" s="31" t="s">
        <v>19</v>
      </c>
      <c r="G44" s="31" t="s">
        <v>54</v>
      </c>
      <c r="H44" s="28" t="s">
        <v>18</v>
      </c>
      <c r="I44" s="28" t="s">
        <v>19</v>
      </c>
      <c r="J44" s="28" t="s">
        <v>55</v>
      </c>
      <c r="K44" s="10" t="s">
        <v>56</v>
      </c>
      <c r="L44" s="10" t="s">
        <v>57</v>
      </c>
      <c r="M44" s="10" t="s">
        <v>56</v>
      </c>
      <c r="N44" s="10"/>
      <c r="O44" s="11"/>
      <c r="P44" s="118"/>
      <c r="Q44" s="122"/>
    </row>
    <row r="45" spans="1:17" ht="30">
      <c r="A45" s="12" t="s">
        <v>58</v>
      </c>
      <c r="B45" s="13"/>
      <c r="C45" s="13"/>
      <c r="D45" s="13">
        <f t="shared" ref="D45:D47" si="6">+B45-C45</f>
        <v>0</v>
      </c>
      <c r="E45" s="14"/>
      <c r="F45" s="14"/>
      <c r="G45" s="14"/>
      <c r="H45" s="15"/>
      <c r="I45" s="15"/>
      <c r="J45" s="15"/>
      <c r="K45" s="13"/>
      <c r="L45" s="12"/>
      <c r="M45" s="12"/>
      <c r="N45" s="12"/>
      <c r="O45" s="16"/>
      <c r="P45" s="17"/>
      <c r="Q45" s="17"/>
    </row>
    <row r="46" spans="1:17">
      <c r="A46" s="12" t="s">
        <v>21</v>
      </c>
      <c r="B46" s="13"/>
      <c r="C46" s="13"/>
      <c r="D46" s="13">
        <f t="shared" si="6"/>
        <v>0</v>
      </c>
      <c r="E46" s="19"/>
      <c r="F46" s="19"/>
      <c r="G46" s="19"/>
      <c r="H46" s="20"/>
      <c r="I46" s="20"/>
      <c r="J46" s="20"/>
      <c r="K46" s="13"/>
      <c r="L46" s="21"/>
      <c r="M46" s="21"/>
      <c r="N46" s="21"/>
      <c r="O46" s="22"/>
      <c r="P46" s="20"/>
      <c r="Q46" s="20"/>
    </row>
    <row r="47" spans="1:17">
      <c r="A47" s="12" t="s">
        <v>22</v>
      </c>
      <c r="B47" s="13"/>
      <c r="C47" s="13"/>
      <c r="D47" s="13">
        <f t="shared" si="6"/>
        <v>0</v>
      </c>
      <c r="E47" s="13"/>
      <c r="F47" s="36"/>
      <c r="G47" s="13">
        <f>+F47-E47</f>
        <v>0</v>
      </c>
      <c r="H47" s="23"/>
      <c r="I47" s="23"/>
      <c r="J47" s="23">
        <f t="shared" ref="J47" si="7">+H47-I47</f>
        <v>0</v>
      </c>
      <c r="K47" s="13"/>
      <c r="M47" s="13"/>
      <c r="N47" s="13"/>
      <c r="O47" s="22"/>
      <c r="P47" s="23"/>
      <c r="Q47" s="20"/>
    </row>
    <row r="48" spans="1:17" ht="30">
      <c r="A48" s="12" t="s">
        <v>59</v>
      </c>
      <c r="B48" s="13">
        <f t="shared" ref="B48:C48" si="8">B39</f>
        <v>0</v>
      </c>
      <c r="C48" s="13">
        <f t="shared" si="8"/>
        <v>0</v>
      </c>
      <c r="D48" s="21"/>
      <c r="E48" s="19"/>
      <c r="F48" s="19"/>
      <c r="G48" s="19"/>
      <c r="H48" s="23"/>
      <c r="I48" s="23"/>
      <c r="J48" s="23"/>
      <c r="K48" s="21"/>
      <c r="L48" s="21"/>
      <c r="M48" s="21"/>
      <c r="N48" s="21"/>
      <c r="O48" s="22"/>
      <c r="P48" s="23"/>
      <c r="Q48" s="20"/>
    </row>
    <row r="49" spans="1:17">
      <c r="A49" s="12" t="s">
        <v>20</v>
      </c>
      <c r="B49" s="25">
        <f t="shared" ref="B49:C49" si="9">+B46-B47+B48</f>
        <v>0</v>
      </c>
      <c r="C49" s="25">
        <f t="shared" si="9"/>
        <v>0</v>
      </c>
      <c r="D49" s="25">
        <f t="shared" ref="D49" si="10">B47-C47+E47+J47+K47+M47+O47+P47+Q47</f>
        <v>0</v>
      </c>
      <c r="E49" s="19"/>
      <c r="F49" s="19"/>
      <c r="G49" s="19"/>
      <c r="H49" s="23"/>
      <c r="I49" s="23"/>
      <c r="J49" s="23"/>
      <c r="K49" s="25"/>
      <c r="L49" s="21"/>
      <c r="M49" s="21"/>
      <c r="N49" s="21"/>
      <c r="O49" s="22"/>
      <c r="P49" s="20"/>
      <c r="Q49" s="20"/>
    </row>
    <row r="51" spans="1:17" ht="26.25">
      <c r="A51" s="105" t="s">
        <v>9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</row>
    <row r="52" spans="1:17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106" t="s">
        <v>44</v>
      </c>
      <c r="L52" s="106"/>
      <c r="M52" s="106"/>
      <c r="N52" s="106"/>
      <c r="O52" s="106"/>
      <c r="P52" s="27"/>
      <c r="Q52" s="27"/>
    </row>
    <row r="53" spans="1:17" ht="45">
      <c r="A53" s="107" t="s">
        <v>45</v>
      </c>
      <c r="B53" s="109" t="s">
        <v>18</v>
      </c>
      <c r="C53" s="111" t="s">
        <v>19</v>
      </c>
      <c r="D53" s="113" t="s">
        <v>46</v>
      </c>
      <c r="E53" s="119" t="s">
        <v>47</v>
      </c>
      <c r="F53" s="119"/>
      <c r="G53" s="119"/>
      <c r="H53" s="115" t="s">
        <v>48</v>
      </c>
      <c r="I53" s="115"/>
      <c r="J53" s="115"/>
      <c r="K53" s="116" t="s">
        <v>49</v>
      </c>
      <c r="L53" s="117"/>
      <c r="M53" s="118" t="s">
        <v>50</v>
      </c>
      <c r="N53" s="118"/>
      <c r="O53" s="7" t="s">
        <v>51</v>
      </c>
      <c r="P53" s="120" t="s">
        <v>52</v>
      </c>
      <c r="Q53" s="121" t="s">
        <v>53</v>
      </c>
    </row>
    <row r="54" spans="1:17" ht="30">
      <c r="A54" s="108"/>
      <c r="B54" s="110"/>
      <c r="C54" s="112"/>
      <c r="D54" s="114"/>
      <c r="E54" s="31" t="s">
        <v>18</v>
      </c>
      <c r="F54" s="31" t="s">
        <v>19</v>
      </c>
      <c r="G54" s="31" t="s">
        <v>54</v>
      </c>
      <c r="H54" s="28" t="s">
        <v>18</v>
      </c>
      <c r="I54" s="28" t="s">
        <v>19</v>
      </c>
      <c r="J54" s="28" t="s">
        <v>55</v>
      </c>
      <c r="K54" s="10" t="s">
        <v>56</v>
      </c>
      <c r="L54" s="10" t="s">
        <v>57</v>
      </c>
      <c r="M54" s="10" t="s">
        <v>56</v>
      </c>
      <c r="N54" s="10"/>
      <c r="O54" s="11"/>
      <c r="P54" s="118"/>
      <c r="Q54" s="122"/>
    </row>
    <row r="55" spans="1:17" ht="30">
      <c r="A55" s="12" t="s">
        <v>58</v>
      </c>
      <c r="B55" s="13"/>
      <c r="C55" s="13"/>
      <c r="D55" s="13">
        <f t="shared" ref="D55:D57" si="11">+B55-C55</f>
        <v>0</v>
      </c>
      <c r="E55" s="14"/>
      <c r="F55" s="14"/>
      <c r="G55" s="14"/>
      <c r="H55" s="15"/>
      <c r="I55" s="15"/>
      <c r="J55" s="15"/>
      <c r="K55" s="13"/>
      <c r="L55" s="12"/>
      <c r="M55" s="12"/>
      <c r="N55" s="12"/>
      <c r="O55" s="16"/>
      <c r="P55" s="17"/>
      <c r="Q55" s="17"/>
    </row>
    <row r="56" spans="1:17">
      <c r="A56" s="12" t="s">
        <v>21</v>
      </c>
      <c r="B56" s="13"/>
      <c r="C56" s="13"/>
      <c r="D56" s="13">
        <f t="shared" si="11"/>
        <v>0</v>
      </c>
      <c r="E56" s="19"/>
      <c r="F56" s="19"/>
      <c r="G56" s="19"/>
      <c r="H56" s="20"/>
      <c r="I56" s="20"/>
      <c r="J56" s="20"/>
      <c r="K56" s="13"/>
      <c r="L56" s="21"/>
      <c r="M56" s="21"/>
      <c r="N56" s="21"/>
      <c r="O56" s="22"/>
      <c r="P56" s="20"/>
      <c r="Q56" s="20"/>
    </row>
    <row r="57" spans="1:17">
      <c r="A57" s="12" t="s">
        <v>22</v>
      </c>
      <c r="B57" s="13"/>
      <c r="C57" s="13"/>
      <c r="D57" s="13">
        <f t="shared" si="11"/>
        <v>0</v>
      </c>
      <c r="E57" s="13"/>
      <c r="F57" s="36"/>
      <c r="G57" s="13">
        <f>+F57-E57</f>
        <v>0</v>
      </c>
      <c r="H57" s="23"/>
      <c r="I57" s="23"/>
      <c r="J57" s="23">
        <f t="shared" ref="J57" si="12">+H57-I57</f>
        <v>0</v>
      </c>
      <c r="K57" s="13"/>
      <c r="M57" s="13"/>
      <c r="N57" s="13"/>
      <c r="O57" s="22"/>
      <c r="P57" s="23"/>
      <c r="Q57" s="20"/>
    </row>
    <row r="58" spans="1:17" ht="30">
      <c r="A58" s="12" t="s">
        <v>59</v>
      </c>
      <c r="B58" s="13">
        <f t="shared" ref="B58:C58" si="13">B49</f>
        <v>0</v>
      </c>
      <c r="C58" s="13">
        <f t="shared" si="13"/>
        <v>0</v>
      </c>
      <c r="D58" s="21"/>
      <c r="E58" s="19"/>
      <c r="F58" s="19"/>
      <c r="G58" s="19"/>
      <c r="H58" s="23"/>
      <c r="I58" s="23"/>
      <c r="J58" s="23"/>
      <c r="K58" s="21"/>
      <c r="L58" s="21"/>
      <c r="M58" s="21"/>
      <c r="N58" s="21"/>
      <c r="O58" s="22"/>
      <c r="P58" s="23"/>
      <c r="Q58" s="20"/>
    </row>
    <row r="59" spans="1:17">
      <c r="A59" s="12" t="s">
        <v>20</v>
      </c>
      <c r="B59" s="25">
        <f t="shared" ref="B59:C59" si="14">+B56-B57+B58</f>
        <v>0</v>
      </c>
      <c r="C59" s="25">
        <f t="shared" si="14"/>
        <v>0</v>
      </c>
      <c r="D59" s="25">
        <f t="shared" ref="D59" si="15">B57-C57+E57+J57+K57+M57+O57+P57+Q57</f>
        <v>0</v>
      </c>
      <c r="E59" s="19"/>
      <c r="F59" s="19"/>
      <c r="G59" s="19"/>
      <c r="H59" s="23"/>
      <c r="I59" s="23"/>
      <c r="J59" s="23"/>
      <c r="K59" s="25"/>
      <c r="L59" s="21"/>
      <c r="M59" s="21"/>
      <c r="N59" s="21"/>
      <c r="O59" s="22"/>
      <c r="P59" s="20"/>
      <c r="Q59" s="20"/>
    </row>
    <row r="61" spans="1:17" ht="26.25">
      <c r="A61" s="105" t="s">
        <v>10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</row>
    <row r="62" spans="1:17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106" t="s">
        <v>44</v>
      </c>
      <c r="L62" s="106"/>
      <c r="M62" s="106"/>
      <c r="N62" s="106"/>
      <c r="O62" s="106"/>
      <c r="P62" s="27"/>
      <c r="Q62" s="27"/>
    </row>
    <row r="63" spans="1:17" ht="45">
      <c r="A63" s="107" t="s">
        <v>45</v>
      </c>
      <c r="B63" s="109" t="s">
        <v>18</v>
      </c>
      <c r="C63" s="111" t="s">
        <v>19</v>
      </c>
      <c r="D63" s="113" t="s">
        <v>46</v>
      </c>
      <c r="E63" s="119" t="s">
        <v>47</v>
      </c>
      <c r="F63" s="119"/>
      <c r="G63" s="119"/>
      <c r="H63" s="115" t="s">
        <v>48</v>
      </c>
      <c r="I63" s="115"/>
      <c r="J63" s="115"/>
      <c r="K63" s="116" t="s">
        <v>49</v>
      </c>
      <c r="L63" s="117"/>
      <c r="M63" s="118" t="s">
        <v>50</v>
      </c>
      <c r="N63" s="118"/>
      <c r="O63" s="7" t="s">
        <v>51</v>
      </c>
      <c r="P63" s="120" t="s">
        <v>52</v>
      </c>
      <c r="Q63" s="121" t="s">
        <v>53</v>
      </c>
    </row>
    <row r="64" spans="1:17" ht="30">
      <c r="A64" s="108"/>
      <c r="B64" s="110"/>
      <c r="C64" s="112"/>
      <c r="D64" s="114"/>
      <c r="E64" s="31" t="s">
        <v>18</v>
      </c>
      <c r="F64" s="31" t="s">
        <v>19</v>
      </c>
      <c r="G64" s="31" t="s">
        <v>54</v>
      </c>
      <c r="H64" s="28" t="s">
        <v>18</v>
      </c>
      <c r="I64" s="28" t="s">
        <v>19</v>
      </c>
      <c r="J64" s="28" t="s">
        <v>55</v>
      </c>
      <c r="K64" s="10" t="s">
        <v>56</v>
      </c>
      <c r="L64" s="10" t="s">
        <v>57</v>
      </c>
      <c r="M64" s="10" t="s">
        <v>56</v>
      </c>
      <c r="N64" s="10"/>
      <c r="O64" s="11"/>
      <c r="P64" s="118"/>
      <c r="Q64" s="122"/>
    </row>
    <row r="65" spans="1:17" ht="30">
      <c r="A65" s="12" t="s">
        <v>58</v>
      </c>
      <c r="B65" s="13"/>
      <c r="C65" s="13"/>
      <c r="D65" s="13">
        <f t="shared" ref="D65:D67" si="16">+B65-C65</f>
        <v>0</v>
      </c>
      <c r="E65" s="14"/>
      <c r="F65" s="14"/>
      <c r="G65" s="14"/>
      <c r="H65" s="15"/>
      <c r="I65" s="15"/>
      <c r="J65" s="15"/>
      <c r="K65" s="13"/>
      <c r="L65" s="12"/>
      <c r="M65" s="12"/>
      <c r="N65" s="12"/>
      <c r="O65" s="16"/>
      <c r="P65" s="17"/>
      <c r="Q65" s="17"/>
    </row>
    <row r="66" spans="1:17">
      <c r="A66" s="12" t="s">
        <v>21</v>
      </c>
      <c r="B66" s="13"/>
      <c r="C66" s="13"/>
      <c r="D66" s="13">
        <f t="shared" si="16"/>
        <v>0</v>
      </c>
      <c r="E66" s="19"/>
      <c r="F66" s="19"/>
      <c r="G66" s="19"/>
      <c r="H66" s="20"/>
      <c r="I66" s="20"/>
      <c r="J66" s="20"/>
      <c r="K66" s="13"/>
      <c r="L66" s="21"/>
      <c r="M66" s="21"/>
      <c r="N66" s="21"/>
      <c r="O66" s="22"/>
      <c r="P66" s="20"/>
      <c r="Q66" s="20"/>
    </row>
    <row r="67" spans="1:17">
      <c r="A67" s="12" t="s">
        <v>22</v>
      </c>
      <c r="B67" s="13"/>
      <c r="C67" s="13"/>
      <c r="D67" s="13">
        <f t="shared" si="16"/>
        <v>0</v>
      </c>
      <c r="E67" s="13"/>
      <c r="F67" s="36"/>
      <c r="G67" s="13">
        <f>+F67-E67</f>
        <v>0</v>
      </c>
      <c r="H67" s="23"/>
      <c r="I67" s="23"/>
      <c r="J67" s="23">
        <f t="shared" ref="J67" si="17">+H67-I67</f>
        <v>0</v>
      </c>
      <c r="K67" s="13"/>
      <c r="M67" s="13"/>
      <c r="N67" s="13"/>
      <c r="O67" s="22"/>
      <c r="P67" s="23"/>
      <c r="Q67" s="20"/>
    </row>
    <row r="68" spans="1:17" ht="30">
      <c r="A68" s="12" t="s">
        <v>59</v>
      </c>
      <c r="B68" s="13">
        <f t="shared" ref="B68:C68" si="18">B59</f>
        <v>0</v>
      </c>
      <c r="C68" s="13">
        <f t="shared" si="18"/>
        <v>0</v>
      </c>
      <c r="D68" s="21"/>
      <c r="E68" s="19"/>
      <c r="F68" s="19"/>
      <c r="G68" s="19"/>
      <c r="H68" s="23"/>
      <c r="I68" s="23"/>
      <c r="J68" s="23"/>
      <c r="K68" s="21"/>
      <c r="L68" s="21"/>
      <c r="M68" s="21"/>
      <c r="N68" s="21"/>
      <c r="O68" s="22"/>
      <c r="P68" s="23"/>
      <c r="Q68" s="20"/>
    </row>
    <row r="69" spans="1:17">
      <c r="A69" s="12" t="s">
        <v>20</v>
      </c>
      <c r="B69" s="25">
        <f t="shared" ref="B69:C69" si="19">+B66-B67+B68</f>
        <v>0</v>
      </c>
      <c r="C69" s="25">
        <f t="shared" si="19"/>
        <v>0</v>
      </c>
      <c r="D69" s="25">
        <f t="shared" ref="D69" si="20">B67-C67+E67+J67+K67+M67+O67+P67+Q67</f>
        <v>0</v>
      </c>
      <c r="E69" s="19"/>
      <c r="F69" s="19"/>
      <c r="G69" s="19"/>
      <c r="H69" s="23"/>
      <c r="I69" s="23"/>
      <c r="J69" s="23"/>
      <c r="K69" s="25"/>
      <c r="L69" s="21"/>
      <c r="M69" s="21"/>
      <c r="N69" s="21"/>
      <c r="O69" s="22"/>
      <c r="P69" s="20"/>
      <c r="Q69" s="20"/>
    </row>
    <row r="71" spans="1:17" ht="26.25">
      <c r="A71" s="105" t="s">
        <v>11</v>
      </c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</row>
    <row r="72" spans="1:17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106" t="s">
        <v>44</v>
      </c>
      <c r="L72" s="106"/>
      <c r="M72" s="106"/>
      <c r="N72" s="106"/>
      <c r="O72" s="106"/>
      <c r="P72" s="27"/>
      <c r="Q72" s="27"/>
    </row>
    <row r="73" spans="1:17" ht="45">
      <c r="A73" s="107" t="s">
        <v>45</v>
      </c>
      <c r="B73" s="109" t="s">
        <v>18</v>
      </c>
      <c r="C73" s="111" t="s">
        <v>19</v>
      </c>
      <c r="D73" s="113" t="s">
        <v>46</v>
      </c>
      <c r="E73" s="119" t="s">
        <v>47</v>
      </c>
      <c r="F73" s="119"/>
      <c r="G73" s="119"/>
      <c r="H73" s="115" t="s">
        <v>48</v>
      </c>
      <c r="I73" s="115"/>
      <c r="J73" s="115"/>
      <c r="K73" s="116" t="s">
        <v>49</v>
      </c>
      <c r="L73" s="117"/>
      <c r="M73" s="118" t="s">
        <v>50</v>
      </c>
      <c r="N73" s="118"/>
      <c r="O73" s="7" t="s">
        <v>51</v>
      </c>
      <c r="P73" s="120" t="s">
        <v>52</v>
      </c>
      <c r="Q73" s="121" t="s">
        <v>53</v>
      </c>
    </row>
    <row r="74" spans="1:17" ht="30">
      <c r="A74" s="108"/>
      <c r="B74" s="110"/>
      <c r="C74" s="112"/>
      <c r="D74" s="114"/>
      <c r="E74" s="31" t="s">
        <v>18</v>
      </c>
      <c r="F74" s="31" t="s">
        <v>19</v>
      </c>
      <c r="G74" s="31" t="s">
        <v>54</v>
      </c>
      <c r="H74" s="28" t="s">
        <v>18</v>
      </c>
      <c r="I74" s="28" t="s">
        <v>19</v>
      </c>
      <c r="J74" s="28" t="s">
        <v>55</v>
      </c>
      <c r="K74" s="10" t="s">
        <v>56</v>
      </c>
      <c r="L74" s="10" t="s">
        <v>57</v>
      </c>
      <c r="M74" s="10" t="s">
        <v>56</v>
      </c>
      <c r="N74" s="10"/>
      <c r="O74" s="11"/>
      <c r="P74" s="118"/>
      <c r="Q74" s="122"/>
    </row>
    <row r="75" spans="1:17" ht="30">
      <c r="A75" s="12" t="s">
        <v>58</v>
      </c>
      <c r="B75" s="13"/>
      <c r="C75" s="13"/>
      <c r="D75" s="13">
        <f t="shared" ref="D75:D77" si="21">+B75-C75</f>
        <v>0</v>
      </c>
      <c r="E75" s="14"/>
      <c r="F75" s="14"/>
      <c r="G75" s="14"/>
      <c r="H75" s="15"/>
      <c r="I75" s="15"/>
      <c r="J75" s="15"/>
      <c r="K75" s="13"/>
      <c r="L75" s="12"/>
      <c r="M75" s="12"/>
      <c r="N75" s="12"/>
      <c r="O75" s="16"/>
      <c r="P75" s="17"/>
      <c r="Q75" s="17"/>
    </row>
    <row r="76" spans="1:17">
      <c r="A76" s="12" t="s">
        <v>21</v>
      </c>
      <c r="B76" s="13"/>
      <c r="C76" s="13"/>
      <c r="D76" s="13">
        <f t="shared" si="21"/>
        <v>0</v>
      </c>
      <c r="E76" s="19"/>
      <c r="F76" s="19"/>
      <c r="G76" s="19"/>
      <c r="H76" s="20"/>
      <c r="I76" s="20"/>
      <c r="J76" s="20"/>
      <c r="K76" s="13"/>
      <c r="L76" s="21"/>
      <c r="M76" s="21"/>
      <c r="N76" s="21"/>
      <c r="O76" s="22"/>
      <c r="P76" s="20"/>
      <c r="Q76" s="20"/>
    </row>
    <row r="77" spans="1:17">
      <c r="A77" s="12" t="s">
        <v>22</v>
      </c>
      <c r="B77" s="13"/>
      <c r="C77" s="13"/>
      <c r="D77" s="13">
        <f t="shared" si="21"/>
        <v>0</v>
      </c>
      <c r="E77" s="13"/>
      <c r="F77" s="36"/>
      <c r="G77" s="13">
        <f>+F77-E77</f>
        <v>0</v>
      </c>
      <c r="H77" s="23"/>
      <c r="I77" s="23"/>
      <c r="J77" s="23">
        <f t="shared" ref="J77" si="22">+H77-I77</f>
        <v>0</v>
      </c>
      <c r="K77" s="13"/>
      <c r="M77" s="13"/>
      <c r="N77" s="13"/>
      <c r="O77" s="22"/>
      <c r="P77" s="23"/>
      <c r="Q77" s="20"/>
    </row>
    <row r="78" spans="1:17" ht="30">
      <c r="A78" s="12" t="s">
        <v>59</v>
      </c>
      <c r="B78" s="13">
        <f t="shared" ref="B78:C78" si="23">B69</f>
        <v>0</v>
      </c>
      <c r="C78" s="13">
        <f t="shared" si="23"/>
        <v>0</v>
      </c>
      <c r="D78" s="21"/>
      <c r="E78" s="19"/>
      <c r="F78" s="19"/>
      <c r="G78" s="19"/>
      <c r="H78" s="23"/>
      <c r="I78" s="23"/>
      <c r="J78" s="23"/>
      <c r="K78" s="21"/>
      <c r="L78" s="21"/>
      <c r="M78" s="21"/>
      <c r="N78" s="21"/>
      <c r="O78" s="22"/>
      <c r="P78" s="23"/>
      <c r="Q78" s="20"/>
    </row>
    <row r="79" spans="1:17">
      <c r="A79" s="12" t="s">
        <v>20</v>
      </c>
      <c r="B79" s="25">
        <f t="shared" ref="B79:C79" si="24">+B76-B77+B78</f>
        <v>0</v>
      </c>
      <c r="C79" s="25">
        <f t="shared" si="24"/>
        <v>0</v>
      </c>
      <c r="D79" s="25">
        <f t="shared" ref="D79" si="25">B77-C77+E77+J77+K77+M77+O77+P77+Q77</f>
        <v>0</v>
      </c>
      <c r="E79" s="19"/>
      <c r="F79" s="19"/>
      <c r="G79" s="19"/>
      <c r="H79" s="23"/>
      <c r="I79" s="23"/>
      <c r="J79" s="23"/>
      <c r="K79" s="25"/>
      <c r="L79" s="21"/>
      <c r="M79" s="21"/>
      <c r="N79" s="21"/>
      <c r="O79" s="22"/>
      <c r="P79" s="20"/>
      <c r="Q79" s="20"/>
    </row>
    <row r="81" spans="1:17" ht="26.25">
      <c r="A81" s="105" t="s">
        <v>60</v>
      </c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</row>
    <row r="82" spans="1:17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106" t="s">
        <v>44</v>
      </c>
      <c r="L82" s="106"/>
      <c r="M82" s="106"/>
      <c r="N82" s="106"/>
      <c r="O82" s="106"/>
      <c r="P82" s="27"/>
      <c r="Q82" s="27"/>
    </row>
    <row r="83" spans="1:17" ht="45">
      <c r="A83" s="107" t="s">
        <v>45</v>
      </c>
      <c r="B83" s="109" t="s">
        <v>18</v>
      </c>
      <c r="C83" s="111" t="s">
        <v>19</v>
      </c>
      <c r="D83" s="113" t="s">
        <v>46</v>
      </c>
      <c r="E83" s="119" t="s">
        <v>47</v>
      </c>
      <c r="F83" s="119"/>
      <c r="G83" s="119"/>
      <c r="H83" s="115" t="s">
        <v>48</v>
      </c>
      <c r="I83" s="115"/>
      <c r="J83" s="115"/>
      <c r="K83" s="116" t="s">
        <v>49</v>
      </c>
      <c r="L83" s="117"/>
      <c r="M83" s="118" t="s">
        <v>50</v>
      </c>
      <c r="N83" s="118"/>
      <c r="O83" s="7" t="s">
        <v>51</v>
      </c>
      <c r="P83" s="120" t="s">
        <v>52</v>
      </c>
      <c r="Q83" s="121" t="s">
        <v>53</v>
      </c>
    </row>
    <row r="84" spans="1:17" ht="30">
      <c r="A84" s="108"/>
      <c r="B84" s="110"/>
      <c r="C84" s="112"/>
      <c r="D84" s="114"/>
      <c r="E84" s="31" t="s">
        <v>18</v>
      </c>
      <c r="F84" s="31" t="s">
        <v>19</v>
      </c>
      <c r="G84" s="31" t="s">
        <v>54</v>
      </c>
      <c r="H84" s="28" t="s">
        <v>18</v>
      </c>
      <c r="I84" s="28" t="s">
        <v>19</v>
      </c>
      <c r="J84" s="28" t="s">
        <v>55</v>
      </c>
      <c r="K84" s="10" t="s">
        <v>56</v>
      </c>
      <c r="L84" s="10" t="s">
        <v>57</v>
      </c>
      <c r="M84" s="10" t="s">
        <v>56</v>
      </c>
      <c r="N84" s="10"/>
      <c r="O84" s="11"/>
      <c r="P84" s="118"/>
      <c r="Q84" s="122"/>
    </row>
    <row r="85" spans="1:17" ht="30">
      <c r="A85" s="12" t="s">
        <v>58</v>
      </c>
      <c r="B85" s="13"/>
      <c r="C85" s="13"/>
      <c r="D85" s="13">
        <f t="shared" ref="D85:D87" si="26">+B85-C85</f>
        <v>0</v>
      </c>
      <c r="E85" s="14"/>
      <c r="F85" s="14"/>
      <c r="G85" s="14"/>
      <c r="H85" s="15"/>
      <c r="I85" s="15"/>
      <c r="J85" s="15"/>
      <c r="K85" s="13"/>
      <c r="L85" s="12"/>
      <c r="M85" s="12"/>
      <c r="N85" s="12"/>
      <c r="O85" s="16"/>
      <c r="P85" s="17"/>
      <c r="Q85" s="17"/>
    </row>
    <row r="86" spans="1:17">
      <c r="A86" s="12" t="s">
        <v>21</v>
      </c>
      <c r="B86" s="13"/>
      <c r="C86" s="13"/>
      <c r="D86" s="13">
        <f t="shared" si="26"/>
        <v>0</v>
      </c>
      <c r="E86" s="19"/>
      <c r="F86" s="19"/>
      <c r="G86" s="19"/>
      <c r="H86" s="20"/>
      <c r="I86" s="20"/>
      <c r="J86" s="20"/>
      <c r="K86" s="13"/>
      <c r="L86" s="21"/>
      <c r="M86" s="21"/>
      <c r="N86" s="21"/>
      <c r="O86" s="22"/>
      <c r="P86" s="20"/>
      <c r="Q86" s="20"/>
    </row>
    <row r="87" spans="1:17">
      <c r="A87" s="12" t="s">
        <v>22</v>
      </c>
      <c r="B87" s="13"/>
      <c r="C87" s="13"/>
      <c r="D87" s="13">
        <f t="shared" si="26"/>
        <v>0</v>
      </c>
      <c r="E87" s="13"/>
      <c r="F87" s="36"/>
      <c r="G87" s="13">
        <f>+F87-E87</f>
        <v>0</v>
      </c>
      <c r="H87" s="23"/>
      <c r="I87" s="23"/>
      <c r="J87" s="23">
        <f t="shared" ref="J87" si="27">+H87-I87</f>
        <v>0</v>
      </c>
      <c r="K87" s="13"/>
      <c r="M87" s="13"/>
      <c r="N87" s="13"/>
      <c r="O87" s="22"/>
      <c r="P87" s="23"/>
      <c r="Q87" s="20"/>
    </row>
    <row r="88" spans="1:17" ht="30">
      <c r="A88" s="12" t="s">
        <v>59</v>
      </c>
      <c r="B88" s="13">
        <f t="shared" ref="B88:C88" si="28">B79</f>
        <v>0</v>
      </c>
      <c r="C88" s="13">
        <f t="shared" si="28"/>
        <v>0</v>
      </c>
      <c r="D88" s="21"/>
      <c r="E88" s="19"/>
      <c r="F88" s="19"/>
      <c r="G88" s="19"/>
      <c r="H88" s="23"/>
      <c r="I88" s="23"/>
      <c r="J88" s="23"/>
      <c r="K88" s="21"/>
      <c r="L88" s="21"/>
      <c r="M88" s="21"/>
      <c r="N88" s="21"/>
      <c r="O88" s="22"/>
      <c r="P88" s="23"/>
      <c r="Q88" s="20"/>
    </row>
    <row r="89" spans="1:17">
      <c r="A89" s="12" t="s">
        <v>20</v>
      </c>
      <c r="B89" s="25">
        <f t="shared" ref="B89:C89" si="29">+B86-B87+B88</f>
        <v>0</v>
      </c>
      <c r="C89" s="25">
        <f t="shared" si="29"/>
        <v>0</v>
      </c>
      <c r="D89" s="25">
        <f t="shared" ref="D89" si="30">B87-C87+E87+J87+K87+M87+O87+P87+Q87</f>
        <v>0</v>
      </c>
      <c r="E89" s="19"/>
      <c r="F89" s="19"/>
      <c r="G89" s="19"/>
      <c r="H89" s="23"/>
      <c r="I89" s="23"/>
      <c r="J89" s="23"/>
      <c r="K89" s="25"/>
      <c r="L89" s="21"/>
      <c r="M89" s="21"/>
      <c r="N89" s="21"/>
      <c r="O89" s="22"/>
      <c r="P89" s="20"/>
      <c r="Q89" s="20"/>
    </row>
    <row r="91" spans="1:17" ht="26.25">
      <c r="A91" s="105" t="s">
        <v>13</v>
      </c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</row>
    <row r="92" spans="1:17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106" t="s">
        <v>44</v>
      </c>
      <c r="L92" s="106"/>
      <c r="M92" s="106"/>
      <c r="N92" s="106"/>
      <c r="O92" s="106"/>
      <c r="P92" s="27"/>
      <c r="Q92" s="27"/>
    </row>
    <row r="93" spans="1:17" ht="45">
      <c r="A93" s="107" t="s">
        <v>45</v>
      </c>
      <c r="B93" s="109" t="s">
        <v>18</v>
      </c>
      <c r="C93" s="111" t="s">
        <v>19</v>
      </c>
      <c r="D93" s="113" t="s">
        <v>46</v>
      </c>
      <c r="E93" s="119" t="s">
        <v>47</v>
      </c>
      <c r="F93" s="119"/>
      <c r="G93" s="119"/>
      <c r="H93" s="115" t="s">
        <v>48</v>
      </c>
      <c r="I93" s="115"/>
      <c r="J93" s="115"/>
      <c r="K93" s="116" t="s">
        <v>49</v>
      </c>
      <c r="L93" s="117"/>
      <c r="M93" s="118" t="s">
        <v>50</v>
      </c>
      <c r="N93" s="118"/>
      <c r="O93" s="7" t="s">
        <v>51</v>
      </c>
      <c r="P93" s="120" t="s">
        <v>52</v>
      </c>
      <c r="Q93" s="121" t="s">
        <v>53</v>
      </c>
    </row>
    <row r="94" spans="1:17" ht="30">
      <c r="A94" s="108"/>
      <c r="B94" s="110"/>
      <c r="C94" s="112"/>
      <c r="D94" s="114"/>
      <c r="E94" s="31" t="s">
        <v>18</v>
      </c>
      <c r="F94" s="31" t="s">
        <v>19</v>
      </c>
      <c r="G94" s="31" t="s">
        <v>54</v>
      </c>
      <c r="H94" s="28" t="s">
        <v>18</v>
      </c>
      <c r="I94" s="28" t="s">
        <v>19</v>
      </c>
      <c r="J94" s="28" t="s">
        <v>55</v>
      </c>
      <c r="K94" s="10" t="s">
        <v>56</v>
      </c>
      <c r="L94" s="10" t="s">
        <v>57</v>
      </c>
      <c r="M94" s="10" t="s">
        <v>56</v>
      </c>
      <c r="N94" s="10"/>
      <c r="O94" s="11"/>
      <c r="P94" s="118"/>
      <c r="Q94" s="122"/>
    </row>
    <row r="95" spans="1:17" ht="30">
      <c r="A95" s="12" t="s">
        <v>58</v>
      </c>
      <c r="B95" s="13"/>
      <c r="C95" s="13"/>
      <c r="D95" s="13">
        <f t="shared" ref="D95:D97" si="31">+B95-C95</f>
        <v>0</v>
      </c>
      <c r="E95" s="14"/>
      <c r="F95" s="14"/>
      <c r="G95" s="14"/>
      <c r="H95" s="15"/>
      <c r="I95" s="15"/>
      <c r="J95" s="15"/>
      <c r="K95" s="13"/>
      <c r="L95" s="12"/>
      <c r="M95" s="12"/>
      <c r="N95" s="12"/>
      <c r="O95" s="16"/>
      <c r="P95" s="17"/>
      <c r="Q95" s="17"/>
    </row>
    <row r="96" spans="1:17">
      <c r="A96" s="12" t="s">
        <v>21</v>
      </c>
      <c r="B96" s="13"/>
      <c r="C96" s="13"/>
      <c r="D96" s="13">
        <f t="shared" si="31"/>
        <v>0</v>
      </c>
      <c r="E96" s="19"/>
      <c r="F96" s="19"/>
      <c r="G96" s="19"/>
      <c r="H96" s="20"/>
      <c r="I96" s="20"/>
      <c r="J96" s="20"/>
      <c r="K96" s="13"/>
      <c r="L96" s="21"/>
      <c r="M96" s="21"/>
      <c r="N96" s="21"/>
      <c r="O96" s="22"/>
      <c r="P96" s="20"/>
      <c r="Q96" s="20"/>
    </row>
    <row r="97" spans="1:17">
      <c r="A97" s="12" t="s">
        <v>22</v>
      </c>
      <c r="B97" s="13"/>
      <c r="C97" s="13"/>
      <c r="D97" s="13">
        <f t="shared" si="31"/>
        <v>0</v>
      </c>
      <c r="E97" s="13"/>
      <c r="F97" s="36"/>
      <c r="G97" s="13">
        <f>+F97-E97</f>
        <v>0</v>
      </c>
      <c r="H97" s="23"/>
      <c r="I97" s="23"/>
      <c r="J97" s="23">
        <f t="shared" ref="J97" si="32">+H97-I97</f>
        <v>0</v>
      </c>
      <c r="K97" s="13"/>
      <c r="M97" s="13"/>
      <c r="N97" s="13"/>
      <c r="O97" s="22"/>
      <c r="P97" s="23"/>
      <c r="Q97" s="20"/>
    </row>
    <row r="98" spans="1:17" ht="30">
      <c r="A98" s="12" t="s">
        <v>59</v>
      </c>
      <c r="B98" s="13">
        <f t="shared" ref="B98:C98" si="33">B89</f>
        <v>0</v>
      </c>
      <c r="C98" s="13">
        <f t="shared" si="33"/>
        <v>0</v>
      </c>
      <c r="D98" s="21"/>
      <c r="E98" s="19"/>
      <c r="F98" s="19"/>
      <c r="G98" s="19"/>
      <c r="H98" s="23"/>
      <c r="I98" s="23"/>
      <c r="J98" s="23"/>
      <c r="K98" s="21"/>
      <c r="L98" s="21"/>
      <c r="M98" s="21"/>
      <c r="N98" s="21"/>
      <c r="O98" s="22"/>
      <c r="P98" s="23"/>
      <c r="Q98" s="20"/>
    </row>
    <row r="99" spans="1:17">
      <c r="A99" s="12" t="s">
        <v>20</v>
      </c>
      <c r="B99" s="25">
        <f t="shared" ref="B99:C99" si="34">+B96-B97+B98</f>
        <v>0</v>
      </c>
      <c r="C99" s="25">
        <f t="shared" si="34"/>
        <v>0</v>
      </c>
      <c r="D99" s="25">
        <f t="shared" ref="D99" si="35">B97-C97+E97+J97+K97+M97+O97+P97+Q97</f>
        <v>0</v>
      </c>
      <c r="E99" s="19"/>
      <c r="F99" s="19"/>
      <c r="G99" s="19"/>
      <c r="H99" s="23"/>
      <c r="I99" s="23"/>
      <c r="J99" s="23"/>
      <c r="K99" s="25"/>
      <c r="L99" s="21"/>
      <c r="M99" s="21"/>
      <c r="N99" s="21"/>
      <c r="O99" s="22"/>
      <c r="P99" s="20"/>
      <c r="Q99" s="20"/>
    </row>
    <row r="101" spans="1:17" ht="26.25">
      <c r="A101" s="105" t="s">
        <v>14</v>
      </c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</row>
    <row r="102" spans="1:17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106" t="s">
        <v>44</v>
      </c>
      <c r="L102" s="106"/>
      <c r="M102" s="106"/>
      <c r="N102" s="106"/>
      <c r="O102" s="106"/>
      <c r="P102" s="27"/>
      <c r="Q102" s="27"/>
    </row>
    <row r="103" spans="1:17" ht="45">
      <c r="A103" s="107" t="s">
        <v>45</v>
      </c>
      <c r="B103" s="109" t="s">
        <v>18</v>
      </c>
      <c r="C103" s="111" t="s">
        <v>19</v>
      </c>
      <c r="D103" s="113" t="s">
        <v>46</v>
      </c>
      <c r="E103" s="119" t="s">
        <v>47</v>
      </c>
      <c r="F103" s="119"/>
      <c r="G103" s="119"/>
      <c r="H103" s="115" t="s">
        <v>48</v>
      </c>
      <c r="I103" s="115"/>
      <c r="J103" s="115"/>
      <c r="K103" s="116" t="s">
        <v>49</v>
      </c>
      <c r="L103" s="117"/>
      <c r="M103" s="118" t="s">
        <v>50</v>
      </c>
      <c r="N103" s="118"/>
      <c r="O103" s="7" t="s">
        <v>51</v>
      </c>
      <c r="P103" s="120" t="s">
        <v>52</v>
      </c>
      <c r="Q103" s="121" t="s">
        <v>53</v>
      </c>
    </row>
    <row r="104" spans="1:17" ht="30">
      <c r="A104" s="108"/>
      <c r="B104" s="110"/>
      <c r="C104" s="112"/>
      <c r="D104" s="114"/>
      <c r="E104" s="31" t="s">
        <v>18</v>
      </c>
      <c r="F104" s="31" t="s">
        <v>19</v>
      </c>
      <c r="G104" s="31" t="s">
        <v>54</v>
      </c>
      <c r="H104" s="28" t="s">
        <v>18</v>
      </c>
      <c r="I104" s="28" t="s">
        <v>19</v>
      </c>
      <c r="J104" s="28" t="s">
        <v>55</v>
      </c>
      <c r="K104" s="10" t="s">
        <v>56</v>
      </c>
      <c r="L104" s="10" t="s">
        <v>57</v>
      </c>
      <c r="M104" s="10" t="s">
        <v>56</v>
      </c>
      <c r="N104" s="10"/>
      <c r="O104" s="11"/>
      <c r="P104" s="118"/>
      <c r="Q104" s="122"/>
    </row>
    <row r="105" spans="1:17" ht="30">
      <c r="A105" s="12" t="s">
        <v>58</v>
      </c>
      <c r="B105" s="13"/>
      <c r="C105" s="13"/>
      <c r="D105" s="13">
        <f t="shared" ref="D105:D107" si="36">+B105-C105</f>
        <v>0</v>
      </c>
      <c r="E105" s="14"/>
      <c r="F105" s="14"/>
      <c r="G105" s="14"/>
      <c r="H105" s="15"/>
      <c r="I105" s="15"/>
      <c r="J105" s="15"/>
      <c r="K105" s="13"/>
      <c r="L105" s="12"/>
      <c r="M105" s="12"/>
      <c r="N105" s="12"/>
      <c r="O105" s="16"/>
      <c r="P105" s="17"/>
      <c r="Q105" s="17"/>
    </row>
    <row r="106" spans="1:17">
      <c r="A106" s="12" t="s">
        <v>21</v>
      </c>
      <c r="B106" s="13"/>
      <c r="C106" s="13"/>
      <c r="D106" s="13">
        <f t="shared" si="36"/>
        <v>0</v>
      </c>
      <c r="E106" s="19"/>
      <c r="F106" s="19"/>
      <c r="G106" s="19"/>
      <c r="H106" s="20"/>
      <c r="I106" s="20"/>
      <c r="J106" s="20"/>
      <c r="K106" s="13"/>
      <c r="L106" s="21"/>
      <c r="M106" s="21"/>
      <c r="N106" s="21"/>
      <c r="O106" s="22"/>
      <c r="P106" s="20"/>
      <c r="Q106" s="20"/>
    </row>
    <row r="107" spans="1:17">
      <c r="A107" s="12" t="s">
        <v>22</v>
      </c>
      <c r="B107" s="13"/>
      <c r="C107" s="13"/>
      <c r="D107" s="13">
        <f t="shared" si="36"/>
        <v>0</v>
      </c>
      <c r="E107" s="13"/>
      <c r="F107" s="36"/>
      <c r="G107" s="13">
        <f>+F107-E107</f>
        <v>0</v>
      </c>
      <c r="H107" s="23"/>
      <c r="I107" s="23"/>
      <c r="J107" s="23">
        <f t="shared" ref="J107" si="37">+H107-I107</f>
        <v>0</v>
      </c>
      <c r="K107" s="13"/>
      <c r="M107" s="13"/>
      <c r="N107" s="13"/>
      <c r="O107" s="22"/>
      <c r="P107" s="23"/>
      <c r="Q107" s="20"/>
    </row>
    <row r="108" spans="1:17" ht="30">
      <c r="A108" s="12" t="s">
        <v>59</v>
      </c>
      <c r="B108" s="13">
        <f t="shared" ref="B108:C108" si="38">B99</f>
        <v>0</v>
      </c>
      <c r="C108" s="13">
        <f t="shared" si="38"/>
        <v>0</v>
      </c>
      <c r="D108" s="21"/>
      <c r="E108" s="19"/>
      <c r="F108" s="19"/>
      <c r="G108" s="19"/>
      <c r="H108" s="23"/>
      <c r="I108" s="23"/>
      <c r="J108" s="23"/>
      <c r="K108" s="21"/>
      <c r="L108" s="21"/>
      <c r="M108" s="21"/>
      <c r="N108" s="21"/>
      <c r="O108" s="22"/>
      <c r="P108" s="23"/>
      <c r="Q108" s="20"/>
    </row>
    <row r="109" spans="1:17">
      <c r="A109" s="12" t="s">
        <v>20</v>
      </c>
      <c r="B109" s="25">
        <f t="shared" ref="B109:C109" si="39">+B106-B107+B108</f>
        <v>0</v>
      </c>
      <c r="C109" s="25">
        <f t="shared" si="39"/>
        <v>0</v>
      </c>
      <c r="D109" s="25">
        <f t="shared" ref="D109" si="40">B107-C107+E107+J107+K107+M107+O107+P107+Q107</f>
        <v>0</v>
      </c>
      <c r="E109" s="19"/>
      <c r="F109" s="19"/>
      <c r="G109" s="19"/>
      <c r="H109" s="23"/>
      <c r="I109" s="23"/>
      <c r="J109" s="23"/>
      <c r="K109" s="25"/>
      <c r="L109" s="21"/>
      <c r="M109" s="21"/>
      <c r="N109" s="21"/>
      <c r="O109" s="22"/>
      <c r="P109" s="20"/>
      <c r="Q109" s="20"/>
    </row>
    <row r="111" spans="1:17" ht="26.25">
      <c r="A111" s="105" t="s">
        <v>15</v>
      </c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</row>
    <row r="112" spans="1:17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106" t="s">
        <v>44</v>
      </c>
      <c r="L112" s="106"/>
      <c r="M112" s="106"/>
      <c r="N112" s="106"/>
      <c r="O112" s="106"/>
      <c r="P112" s="27"/>
      <c r="Q112" s="27"/>
    </row>
    <row r="113" spans="1:17" ht="45">
      <c r="A113" s="107" t="s">
        <v>45</v>
      </c>
      <c r="B113" s="109" t="s">
        <v>18</v>
      </c>
      <c r="C113" s="111" t="s">
        <v>19</v>
      </c>
      <c r="D113" s="113" t="s">
        <v>46</v>
      </c>
      <c r="E113" s="119" t="s">
        <v>47</v>
      </c>
      <c r="F113" s="119"/>
      <c r="G113" s="119"/>
      <c r="H113" s="115" t="s">
        <v>48</v>
      </c>
      <c r="I113" s="115"/>
      <c r="J113" s="115"/>
      <c r="K113" s="116" t="s">
        <v>49</v>
      </c>
      <c r="L113" s="117"/>
      <c r="M113" s="118" t="s">
        <v>50</v>
      </c>
      <c r="N113" s="118"/>
      <c r="O113" s="7" t="s">
        <v>51</v>
      </c>
      <c r="P113" s="120" t="s">
        <v>52</v>
      </c>
      <c r="Q113" s="121" t="s">
        <v>53</v>
      </c>
    </row>
    <row r="114" spans="1:17" ht="30">
      <c r="A114" s="108"/>
      <c r="B114" s="110"/>
      <c r="C114" s="112"/>
      <c r="D114" s="114"/>
      <c r="E114" s="31" t="s">
        <v>18</v>
      </c>
      <c r="F114" s="31" t="s">
        <v>19</v>
      </c>
      <c r="G114" s="31" t="s">
        <v>54</v>
      </c>
      <c r="H114" s="28" t="s">
        <v>18</v>
      </c>
      <c r="I114" s="28" t="s">
        <v>19</v>
      </c>
      <c r="J114" s="28" t="s">
        <v>55</v>
      </c>
      <c r="K114" s="10" t="s">
        <v>56</v>
      </c>
      <c r="L114" s="10" t="s">
        <v>57</v>
      </c>
      <c r="M114" s="10" t="s">
        <v>56</v>
      </c>
      <c r="N114" s="10"/>
      <c r="O114" s="11"/>
      <c r="P114" s="118"/>
      <c r="Q114" s="122"/>
    </row>
    <row r="115" spans="1:17" ht="30">
      <c r="A115" s="12" t="s">
        <v>58</v>
      </c>
      <c r="B115" s="13"/>
      <c r="C115" s="13"/>
      <c r="D115" s="13">
        <f t="shared" ref="D115:D117" si="41">+B115-C115</f>
        <v>0</v>
      </c>
      <c r="E115" s="14"/>
      <c r="F115" s="14"/>
      <c r="G115" s="14"/>
      <c r="H115" s="15"/>
      <c r="I115" s="15"/>
      <c r="J115" s="15"/>
      <c r="K115" s="13"/>
      <c r="L115" s="12"/>
      <c r="M115" s="12"/>
      <c r="N115" s="12"/>
      <c r="O115" s="16"/>
      <c r="P115" s="17"/>
      <c r="Q115" s="17"/>
    </row>
    <row r="116" spans="1:17">
      <c r="A116" s="12" t="s">
        <v>21</v>
      </c>
      <c r="B116" s="13"/>
      <c r="C116" s="13"/>
      <c r="D116" s="13">
        <f t="shared" si="41"/>
        <v>0</v>
      </c>
      <c r="E116" s="19"/>
      <c r="F116" s="19"/>
      <c r="G116" s="19"/>
      <c r="H116" s="20"/>
      <c r="I116" s="20"/>
      <c r="J116" s="20"/>
      <c r="K116" s="13"/>
      <c r="L116" s="21"/>
      <c r="M116" s="21"/>
      <c r="N116" s="21"/>
      <c r="O116" s="22"/>
      <c r="P116" s="20"/>
      <c r="Q116" s="20"/>
    </row>
    <row r="117" spans="1:17">
      <c r="A117" s="12" t="s">
        <v>22</v>
      </c>
      <c r="B117" s="13"/>
      <c r="C117" s="13"/>
      <c r="D117" s="13">
        <f t="shared" si="41"/>
        <v>0</v>
      </c>
      <c r="E117" s="13"/>
      <c r="F117" s="36"/>
      <c r="G117" s="13">
        <f>+F117-E117</f>
        <v>0</v>
      </c>
      <c r="H117" s="23"/>
      <c r="I117" s="23"/>
      <c r="J117" s="23">
        <f t="shared" ref="J117" si="42">+H117-I117</f>
        <v>0</v>
      </c>
      <c r="K117" s="13"/>
      <c r="M117" s="13"/>
      <c r="N117" s="13"/>
      <c r="O117" s="22"/>
      <c r="P117" s="23"/>
      <c r="Q117" s="20"/>
    </row>
    <row r="118" spans="1:17" ht="30">
      <c r="A118" s="12" t="s">
        <v>59</v>
      </c>
      <c r="B118" s="13">
        <f t="shared" ref="B118:C118" si="43">B109</f>
        <v>0</v>
      </c>
      <c r="C118" s="13">
        <f t="shared" si="43"/>
        <v>0</v>
      </c>
      <c r="D118" s="21"/>
      <c r="E118" s="19"/>
      <c r="F118" s="19"/>
      <c r="G118" s="19"/>
      <c r="H118" s="23"/>
      <c r="I118" s="23"/>
      <c r="J118" s="23"/>
      <c r="K118" s="21"/>
      <c r="L118" s="21"/>
      <c r="M118" s="21"/>
      <c r="N118" s="21"/>
      <c r="O118" s="22"/>
      <c r="P118" s="23"/>
      <c r="Q118" s="20"/>
    </row>
    <row r="119" spans="1:17">
      <c r="A119" s="12" t="s">
        <v>20</v>
      </c>
      <c r="B119" s="25">
        <f t="shared" ref="B119:C119" si="44">+B116-B117+B118</f>
        <v>0</v>
      </c>
      <c r="C119" s="25">
        <f t="shared" si="44"/>
        <v>0</v>
      </c>
      <c r="D119" s="25">
        <f t="shared" ref="D119" si="45">B117-C117+E117+J117+K117+M117+O117+P117+Q117</f>
        <v>0</v>
      </c>
      <c r="E119" s="19"/>
      <c r="F119" s="19"/>
      <c r="G119" s="19"/>
      <c r="H119" s="23"/>
      <c r="I119" s="23"/>
      <c r="J119" s="23"/>
      <c r="K119" s="25"/>
      <c r="L119" s="21"/>
      <c r="M119" s="21"/>
      <c r="N119" s="21"/>
      <c r="O119" s="22"/>
      <c r="P119" s="20"/>
      <c r="Q119" s="20"/>
    </row>
  </sheetData>
  <mergeCells count="144">
    <mergeCell ref="K113:L113"/>
    <mergeCell ref="M113:N113"/>
    <mergeCell ref="P113:P114"/>
    <mergeCell ref="Q113:Q114"/>
    <mergeCell ref="A113:A114"/>
    <mergeCell ref="B113:B114"/>
    <mergeCell ref="C113:C114"/>
    <mergeCell ref="D113:D114"/>
    <mergeCell ref="E113:G113"/>
    <mergeCell ref="H113:J113"/>
    <mergeCell ref="K103:L103"/>
    <mergeCell ref="M103:N103"/>
    <mergeCell ref="P103:P104"/>
    <mergeCell ref="Q103:Q104"/>
    <mergeCell ref="A111:Q111"/>
    <mergeCell ref="K112:O112"/>
    <mergeCell ref="A103:A104"/>
    <mergeCell ref="B103:B104"/>
    <mergeCell ref="C103:C104"/>
    <mergeCell ref="D103:D104"/>
    <mergeCell ref="E103:G103"/>
    <mergeCell ref="H103:J103"/>
    <mergeCell ref="K93:L93"/>
    <mergeCell ref="M93:N93"/>
    <mergeCell ref="P93:P94"/>
    <mergeCell ref="Q93:Q94"/>
    <mergeCell ref="A101:Q101"/>
    <mergeCell ref="K102:O102"/>
    <mergeCell ref="A93:A94"/>
    <mergeCell ref="B93:B94"/>
    <mergeCell ref="C93:C94"/>
    <mergeCell ref="D93:D94"/>
    <mergeCell ref="E93:G93"/>
    <mergeCell ref="H93:J93"/>
    <mergeCell ref="K83:L83"/>
    <mergeCell ref="M83:N83"/>
    <mergeCell ref="P83:P84"/>
    <mergeCell ref="Q83:Q84"/>
    <mergeCell ref="A91:Q91"/>
    <mergeCell ref="K92:O92"/>
    <mergeCell ref="A83:A84"/>
    <mergeCell ref="B83:B84"/>
    <mergeCell ref="C83:C84"/>
    <mergeCell ref="D83:D84"/>
    <mergeCell ref="E83:G83"/>
    <mergeCell ref="H83:J83"/>
    <mergeCell ref="K73:L73"/>
    <mergeCell ref="M73:N73"/>
    <mergeCell ref="P73:P74"/>
    <mergeCell ref="Q73:Q74"/>
    <mergeCell ref="A81:Q81"/>
    <mergeCell ref="K82:O82"/>
    <mergeCell ref="A73:A74"/>
    <mergeCell ref="B73:B74"/>
    <mergeCell ref="C73:C74"/>
    <mergeCell ref="D73:D74"/>
    <mergeCell ref="E73:G73"/>
    <mergeCell ref="H73:J73"/>
    <mergeCell ref="K63:L63"/>
    <mergeCell ref="M63:N63"/>
    <mergeCell ref="P63:P64"/>
    <mergeCell ref="Q63:Q64"/>
    <mergeCell ref="A71:Q71"/>
    <mergeCell ref="K72:O72"/>
    <mergeCell ref="A63:A64"/>
    <mergeCell ref="B63:B64"/>
    <mergeCell ref="C63:C64"/>
    <mergeCell ref="D63:D64"/>
    <mergeCell ref="E63:G63"/>
    <mergeCell ref="H63:J63"/>
    <mergeCell ref="K53:L53"/>
    <mergeCell ref="M53:N53"/>
    <mergeCell ref="P53:P54"/>
    <mergeCell ref="Q53:Q54"/>
    <mergeCell ref="A61:Q61"/>
    <mergeCell ref="K62:O62"/>
    <mergeCell ref="A53:A54"/>
    <mergeCell ref="B53:B54"/>
    <mergeCell ref="C53:C54"/>
    <mergeCell ref="D53:D54"/>
    <mergeCell ref="E53:G53"/>
    <mergeCell ref="H53:J53"/>
    <mergeCell ref="K43:L43"/>
    <mergeCell ref="M43:N43"/>
    <mergeCell ref="P43:P44"/>
    <mergeCell ref="Q43:Q44"/>
    <mergeCell ref="A51:Q51"/>
    <mergeCell ref="K52:O52"/>
    <mergeCell ref="A43:A44"/>
    <mergeCell ref="B43:B44"/>
    <mergeCell ref="C43:C44"/>
    <mergeCell ref="D43:D44"/>
    <mergeCell ref="E43:G43"/>
    <mergeCell ref="H43:J43"/>
    <mergeCell ref="K33:L33"/>
    <mergeCell ref="M33:N33"/>
    <mergeCell ref="P33:P34"/>
    <mergeCell ref="Q33:Q34"/>
    <mergeCell ref="A41:Q41"/>
    <mergeCell ref="K42:O42"/>
    <mergeCell ref="A33:A34"/>
    <mergeCell ref="B33:B34"/>
    <mergeCell ref="C33:C34"/>
    <mergeCell ref="D33:D34"/>
    <mergeCell ref="E33:G33"/>
    <mergeCell ref="H33:J33"/>
    <mergeCell ref="K23:L23"/>
    <mergeCell ref="M23:N23"/>
    <mergeCell ref="P23:P24"/>
    <mergeCell ref="Q23:Q24"/>
    <mergeCell ref="A31:Q31"/>
    <mergeCell ref="K32:O32"/>
    <mergeCell ref="A23:A24"/>
    <mergeCell ref="B23:B24"/>
    <mergeCell ref="C23:C24"/>
    <mergeCell ref="D23:D24"/>
    <mergeCell ref="E23:G23"/>
    <mergeCell ref="H23:J23"/>
    <mergeCell ref="K13:L13"/>
    <mergeCell ref="M13:N13"/>
    <mergeCell ref="P13:P14"/>
    <mergeCell ref="Q13:Q14"/>
    <mergeCell ref="A21:Q21"/>
    <mergeCell ref="K22:O22"/>
    <mergeCell ref="P3:P4"/>
    <mergeCell ref="Q3:Q4"/>
    <mergeCell ref="A11:Q11"/>
    <mergeCell ref="K12:O12"/>
    <mergeCell ref="A13:A14"/>
    <mergeCell ref="B13:B14"/>
    <mergeCell ref="C13:C14"/>
    <mergeCell ref="D13:D14"/>
    <mergeCell ref="E13:G13"/>
    <mergeCell ref="H13:J13"/>
    <mergeCell ref="A1:Q1"/>
    <mergeCell ref="K2:O2"/>
    <mergeCell ref="A3:A4"/>
    <mergeCell ref="B3:B4"/>
    <mergeCell ref="C3:C4"/>
    <mergeCell ref="D3:D4"/>
    <mergeCell ref="E3:G3"/>
    <mergeCell ref="H3:J3"/>
    <mergeCell ref="K3:L3"/>
    <mergeCell ref="M3:N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32753-D3E2-49CC-8889-0C8515C4D909}">
  <sheetPr codeName="Hoja15"/>
  <dimension ref="A1:Q119"/>
  <sheetViews>
    <sheetView zoomScale="85" zoomScaleNormal="85" workbookViewId="0">
      <selection activeCell="O7" sqref="O7"/>
    </sheetView>
  </sheetViews>
  <sheetFormatPr defaultColWidth="9.140625" defaultRowHeight="15"/>
  <cols>
    <col min="1" max="1" width="13.85546875" style="5" bestFit="1" customWidth="1"/>
    <col min="2" max="3" width="12.7109375" style="6" bestFit="1" customWidth="1"/>
    <col min="4" max="4" width="12" style="6" customWidth="1"/>
    <col min="5" max="5" width="9.140625" style="5" bestFit="1" customWidth="1"/>
    <col min="6" max="7" width="9.140625" style="5" customWidth="1"/>
    <col min="8" max="8" width="12.7109375" style="5" customWidth="1"/>
    <col min="9" max="10" width="15.7109375" style="5" customWidth="1"/>
    <col min="11" max="11" width="9.140625" style="6" bestFit="1" customWidth="1"/>
    <col min="12" max="12" width="11.28515625" style="24" bestFit="1" customWidth="1"/>
    <col min="13" max="13" width="10.85546875" style="6" bestFit="1" customWidth="1"/>
    <col min="14" max="14" width="9" style="6" bestFit="1" customWidth="1"/>
    <col min="15" max="15" width="17.42578125" style="24" customWidth="1"/>
    <col min="16" max="16" width="18" style="5" bestFit="1" customWidth="1"/>
    <col min="17" max="17" width="16.140625" style="5" customWidth="1"/>
    <col min="18" max="16384" width="9.140625" style="5"/>
  </cols>
  <sheetData>
    <row r="1" spans="1:17" ht="26.25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7" s="6" customFormat="1" ht="1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106" t="s">
        <v>44</v>
      </c>
      <c r="L2" s="106"/>
      <c r="M2" s="106"/>
      <c r="N2" s="106"/>
      <c r="O2" s="106"/>
      <c r="P2" s="27"/>
      <c r="Q2" s="27"/>
    </row>
    <row r="3" spans="1:17" s="9" customFormat="1" ht="45" customHeight="1">
      <c r="A3" s="107" t="s">
        <v>45</v>
      </c>
      <c r="B3" s="109" t="s">
        <v>18</v>
      </c>
      <c r="C3" s="111" t="s">
        <v>19</v>
      </c>
      <c r="D3" s="113" t="s">
        <v>46</v>
      </c>
      <c r="E3" s="119" t="s">
        <v>47</v>
      </c>
      <c r="F3" s="119"/>
      <c r="G3" s="119"/>
      <c r="H3" s="115" t="s">
        <v>48</v>
      </c>
      <c r="I3" s="115"/>
      <c r="J3" s="115"/>
      <c r="K3" s="116" t="s">
        <v>49</v>
      </c>
      <c r="L3" s="117"/>
      <c r="M3" s="118" t="s">
        <v>50</v>
      </c>
      <c r="N3" s="118"/>
      <c r="O3" s="7" t="s">
        <v>51</v>
      </c>
      <c r="P3" s="120" t="s">
        <v>52</v>
      </c>
      <c r="Q3" s="121" t="s">
        <v>53</v>
      </c>
    </row>
    <row r="4" spans="1:17" s="9" customFormat="1" ht="30">
      <c r="A4" s="108"/>
      <c r="B4" s="110"/>
      <c r="C4" s="112"/>
      <c r="D4" s="114"/>
      <c r="E4" s="31" t="s">
        <v>18</v>
      </c>
      <c r="F4" s="31" t="s">
        <v>19</v>
      </c>
      <c r="G4" s="31" t="s">
        <v>54</v>
      </c>
      <c r="H4" s="28" t="s">
        <v>18</v>
      </c>
      <c r="I4" s="28" t="s">
        <v>19</v>
      </c>
      <c r="J4" s="28" t="s">
        <v>55</v>
      </c>
      <c r="K4" s="10" t="s">
        <v>56</v>
      </c>
      <c r="L4" s="10" t="s">
        <v>57</v>
      </c>
      <c r="M4" s="10" t="s">
        <v>56</v>
      </c>
      <c r="N4" s="10"/>
      <c r="O4" s="11"/>
      <c r="P4" s="118"/>
      <c r="Q4" s="122"/>
    </row>
    <row r="5" spans="1:17" s="18" customFormat="1" ht="30">
      <c r="A5" s="12" t="s">
        <v>58</v>
      </c>
      <c r="B5" s="13">
        <v>760611221</v>
      </c>
      <c r="C5" s="13"/>
      <c r="D5" s="13">
        <f>+B5-C5</f>
        <v>760611221</v>
      </c>
      <c r="E5" s="14"/>
      <c r="F5" s="14"/>
      <c r="G5" s="14"/>
      <c r="H5" s="15"/>
      <c r="I5" s="15"/>
      <c r="J5" s="15"/>
      <c r="K5" s="13"/>
      <c r="L5" s="12"/>
      <c r="M5" s="12"/>
      <c r="N5" s="12"/>
      <c r="O5" s="16"/>
      <c r="P5" s="17"/>
      <c r="Q5" s="17"/>
    </row>
    <row r="6" spans="1:17">
      <c r="A6" s="12" t="s">
        <v>21</v>
      </c>
      <c r="B6" s="13">
        <v>0</v>
      </c>
      <c r="C6" s="13">
        <v>0</v>
      </c>
      <c r="D6" s="13">
        <f>+B6-C6</f>
        <v>0</v>
      </c>
      <c r="E6" s="19"/>
      <c r="F6" s="19"/>
      <c r="G6" s="19"/>
      <c r="H6" s="20"/>
      <c r="I6" s="20"/>
      <c r="J6" s="20"/>
      <c r="K6" s="13"/>
      <c r="L6" s="21"/>
      <c r="M6" s="21"/>
      <c r="N6" s="21"/>
      <c r="O6" s="22"/>
      <c r="P6" s="20"/>
      <c r="Q6" s="20"/>
    </row>
    <row r="7" spans="1:17">
      <c r="A7" s="12" t="s">
        <v>22</v>
      </c>
      <c r="B7" s="13">
        <v>94886631</v>
      </c>
      <c r="C7" s="13">
        <v>67787500</v>
      </c>
      <c r="D7" s="13">
        <f>+B7-C7</f>
        <v>27099131</v>
      </c>
      <c r="E7" s="13"/>
      <c r="F7" s="36"/>
      <c r="G7" s="13">
        <f>+F7-E7</f>
        <v>0</v>
      </c>
      <c r="H7" s="23"/>
      <c r="I7" s="23"/>
      <c r="J7" s="23">
        <f>+H7-I7</f>
        <v>0</v>
      </c>
      <c r="K7" s="13"/>
      <c r="M7" s="13"/>
      <c r="N7" s="13"/>
      <c r="O7" s="13">
        <v>-27099131</v>
      </c>
      <c r="P7" s="23"/>
      <c r="Q7" s="20"/>
    </row>
    <row r="8" spans="1:17">
      <c r="A8" s="12"/>
      <c r="B8" s="21"/>
      <c r="C8" s="21"/>
      <c r="D8" s="21"/>
      <c r="E8" s="19"/>
      <c r="F8" s="19"/>
      <c r="G8" s="19"/>
      <c r="H8" s="23"/>
      <c r="I8" s="23"/>
      <c r="J8" s="23"/>
      <c r="K8" s="21"/>
      <c r="L8" s="21"/>
      <c r="M8" s="21"/>
      <c r="N8" s="21"/>
      <c r="O8" s="22"/>
      <c r="P8" s="23"/>
      <c r="Q8" s="20"/>
    </row>
    <row r="9" spans="1:17">
      <c r="A9" s="12" t="s">
        <v>20</v>
      </c>
      <c r="B9" s="25">
        <f>+B6-B7</f>
        <v>-94886631</v>
      </c>
      <c r="C9" s="25">
        <f t="shared" ref="C9" si="0">+C6-C7</f>
        <v>-67787500</v>
      </c>
      <c r="D9" s="29">
        <f>B7-C7+G7+J7+K7+M7+O7+P7+Q7</f>
        <v>0</v>
      </c>
      <c r="E9" s="19"/>
      <c r="F9" s="19"/>
      <c r="G9" s="19"/>
      <c r="H9" s="23"/>
      <c r="I9" s="23"/>
      <c r="J9" s="23"/>
      <c r="K9" s="25"/>
      <c r="L9" s="21"/>
      <c r="M9" s="21"/>
      <c r="N9" s="21"/>
      <c r="O9" s="22"/>
      <c r="P9" s="20"/>
      <c r="Q9" s="20"/>
    </row>
    <row r="10" spans="1:17">
      <c r="A10" s="26"/>
      <c r="L10" s="6"/>
    </row>
    <row r="11" spans="1:17" ht="26.25">
      <c r="A11" s="105" t="s">
        <v>5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</row>
    <row r="12" spans="1:17" s="6" customFormat="1" ht="1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106" t="s">
        <v>44</v>
      </c>
      <c r="L12" s="106"/>
      <c r="M12" s="106"/>
      <c r="N12" s="106"/>
      <c r="O12" s="106"/>
      <c r="P12" s="27"/>
      <c r="Q12" s="27"/>
    </row>
    <row r="13" spans="1:17" s="9" customFormat="1" ht="45" customHeight="1">
      <c r="A13" s="107" t="s">
        <v>45</v>
      </c>
      <c r="B13" s="109" t="s">
        <v>18</v>
      </c>
      <c r="C13" s="111" t="s">
        <v>19</v>
      </c>
      <c r="D13" s="113" t="s">
        <v>46</v>
      </c>
      <c r="E13" s="119" t="s">
        <v>47</v>
      </c>
      <c r="F13" s="119"/>
      <c r="G13" s="119"/>
      <c r="H13" s="115" t="s">
        <v>48</v>
      </c>
      <c r="I13" s="115"/>
      <c r="J13" s="115"/>
      <c r="K13" s="116" t="s">
        <v>49</v>
      </c>
      <c r="L13" s="117"/>
      <c r="M13" s="118" t="s">
        <v>50</v>
      </c>
      <c r="N13" s="118"/>
      <c r="O13" s="7" t="s">
        <v>51</v>
      </c>
      <c r="P13" s="120" t="s">
        <v>52</v>
      </c>
      <c r="Q13" s="121" t="s">
        <v>53</v>
      </c>
    </row>
    <row r="14" spans="1:17" s="9" customFormat="1" ht="30">
      <c r="A14" s="108"/>
      <c r="B14" s="110"/>
      <c r="C14" s="112"/>
      <c r="D14" s="114"/>
      <c r="E14" s="31" t="s">
        <v>18</v>
      </c>
      <c r="F14" s="31" t="s">
        <v>19</v>
      </c>
      <c r="G14" s="31" t="s">
        <v>54</v>
      </c>
      <c r="H14" s="28" t="s">
        <v>18</v>
      </c>
      <c r="I14" s="28" t="s">
        <v>19</v>
      </c>
      <c r="J14" s="28" t="s">
        <v>55</v>
      </c>
      <c r="K14" s="10" t="s">
        <v>56</v>
      </c>
      <c r="L14" s="10" t="s">
        <v>57</v>
      </c>
      <c r="M14" s="10" t="s">
        <v>56</v>
      </c>
      <c r="N14" s="10"/>
      <c r="O14" s="11"/>
      <c r="P14" s="118"/>
      <c r="Q14" s="122"/>
    </row>
    <row r="15" spans="1:17" s="18" customFormat="1" ht="30">
      <c r="A15" s="12" t="s">
        <v>58</v>
      </c>
      <c r="B15" s="13"/>
      <c r="C15" s="13"/>
      <c r="D15" s="13">
        <f>+B15-C15</f>
        <v>0</v>
      </c>
      <c r="E15" s="14"/>
      <c r="F15" s="14"/>
      <c r="G15" s="14"/>
      <c r="H15" s="15"/>
      <c r="I15" s="15"/>
      <c r="J15" s="15"/>
      <c r="K15" s="13"/>
      <c r="L15" s="12"/>
      <c r="M15" s="12"/>
      <c r="N15" s="12"/>
      <c r="O15" s="16"/>
      <c r="P15" s="17"/>
      <c r="Q15" s="17"/>
    </row>
    <row r="16" spans="1:17">
      <c r="A16" s="12" t="s">
        <v>21</v>
      </c>
      <c r="B16" s="13"/>
      <c r="C16" s="13"/>
      <c r="D16" s="13">
        <f>+B16-C16</f>
        <v>0</v>
      </c>
      <c r="E16" s="19"/>
      <c r="F16" s="19"/>
      <c r="G16" s="19"/>
      <c r="H16" s="20"/>
      <c r="I16" s="20"/>
      <c r="J16" s="20"/>
      <c r="K16" s="13"/>
      <c r="L16" s="21"/>
      <c r="M16" s="21"/>
      <c r="N16" s="21"/>
      <c r="O16" s="22"/>
      <c r="P16" s="20"/>
      <c r="Q16" s="20"/>
    </row>
    <row r="17" spans="1:17">
      <c r="A17" s="12" t="s">
        <v>22</v>
      </c>
      <c r="B17" s="13"/>
      <c r="C17" s="13"/>
      <c r="D17" s="13">
        <f>+B17-C17</f>
        <v>0</v>
      </c>
      <c r="E17" s="13"/>
      <c r="F17" s="36"/>
      <c r="G17" s="13">
        <f>+F17-E17</f>
        <v>0</v>
      </c>
      <c r="H17" s="23"/>
      <c r="I17" s="23"/>
      <c r="J17" s="23">
        <f>+H17-I17</f>
        <v>0</v>
      </c>
      <c r="K17" s="13"/>
      <c r="M17" s="13"/>
      <c r="N17" s="13"/>
      <c r="O17" s="22"/>
      <c r="P17" s="23"/>
      <c r="Q17" s="20"/>
    </row>
    <row r="18" spans="1:17" ht="30">
      <c r="A18" s="12" t="s">
        <v>59</v>
      </c>
      <c r="B18" s="13">
        <f>B9</f>
        <v>-94886631</v>
      </c>
      <c r="C18" s="13">
        <f>C9</f>
        <v>-67787500</v>
      </c>
      <c r="D18" s="21"/>
      <c r="E18" s="19"/>
      <c r="F18" s="19"/>
      <c r="G18" s="19"/>
      <c r="H18" s="23"/>
      <c r="I18" s="23"/>
      <c r="J18" s="23"/>
      <c r="K18" s="21"/>
      <c r="L18" s="21"/>
      <c r="M18" s="21"/>
      <c r="N18" s="21"/>
      <c r="O18" s="22"/>
      <c r="P18" s="23"/>
      <c r="Q18" s="20"/>
    </row>
    <row r="19" spans="1:17">
      <c r="A19" s="12" t="s">
        <v>20</v>
      </c>
      <c r="B19" s="25">
        <f>+B16-B17+B18</f>
        <v>-94886631</v>
      </c>
      <c r="C19" s="25">
        <f>+C16-C17+C18</f>
        <v>-67787500</v>
      </c>
      <c r="D19" s="25">
        <f>B17-C17+E17+J17+K17+M17+O17+P17+Q17</f>
        <v>0</v>
      </c>
      <c r="E19" s="19"/>
      <c r="F19" s="19"/>
      <c r="G19" s="19"/>
      <c r="H19" s="23"/>
      <c r="I19" s="23"/>
      <c r="J19" s="23"/>
      <c r="K19" s="25"/>
      <c r="L19" s="21"/>
      <c r="M19" s="21"/>
      <c r="N19" s="21"/>
      <c r="O19" s="22"/>
      <c r="P19" s="20"/>
      <c r="Q19" s="20"/>
    </row>
    <row r="21" spans="1:17" ht="26.25">
      <c r="A21" s="105" t="s">
        <v>6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</row>
    <row r="22" spans="1:17" s="6" customFormat="1" ht="1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106" t="s">
        <v>44</v>
      </c>
      <c r="L22" s="106"/>
      <c r="M22" s="106"/>
      <c r="N22" s="106"/>
      <c r="O22" s="106"/>
      <c r="P22" s="27"/>
      <c r="Q22" s="27"/>
    </row>
    <row r="23" spans="1:17" s="9" customFormat="1" ht="45" customHeight="1">
      <c r="A23" s="107" t="s">
        <v>45</v>
      </c>
      <c r="B23" s="109" t="s">
        <v>18</v>
      </c>
      <c r="C23" s="111" t="s">
        <v>19</v>
      </c>
      <c r="D23" s="113" t="s">
        <v>46</v>
      </c>
      <c r="E23" s="119" t="s">
        <v>47</v>
      </c>
      <c r="F23" s="119"/>
      <c r="G23" s="119"/>
      <c r="H23" s="115" t="s">
        <v>48</v>
      </c>
      <c r="I23" s="115"/>
      <c r="J23" s="115"/>
      <c r="K23" s="116" t="s">
        <v>49</v>
      </c>
      <c r="L23" s="117"/>
      <c r="M23" s="118" t="s">
        <v>50</v>
      </c>
      <c r="N23" s="118"/>
      <c r="O23" s="7" t="s">
        <v>51</v>
      </c>
      <c r="P23" s="120" t="s">
        <v>52</v>
      </c>
      <c r="Q23" s="121" t="s">
        <v>53</v>
      </c>
    </row>
    <row r="24" spans="1:17" s="9" customFormat="1" ht="30">
      <c r="A24" s="108"/>
      <c r="B24" s="110"/>
      <c r="C24" s="112"/>
      <c r="D24" s="114"/>
      <c r="E24" s="31" t="s">
        <v>18</v>
      </c>
      <c r="F24" s="31" t="s">
        <v>19</v>
      </c>
      <c r="G24" s="31" t="s">
        <v>54</v>
      </c>
      <c r="H24" s="28" t="s">
        <v>18</v>
      </c>
      <c r="I24" s="28" t="s">
        <v>19</v>
      </c>
      <c r="J24" s="28" t="s">
        <v>55</v>
      </c>
      <c r="K24" s="10" t="s">
        <v>56</v>
      </c>
      <c r="L24" s="10" t="s">
        <v>57</v>
      </c>
      <c r="M24" s="10" t="s">
        <v>56</v>
      </c>
      <c r="N24" s="10"/>
      <c r="O24" s="11"/>
      <c r="P24" s="118"/>
      <c r="Q24" s="122"/>
    </row>
    <row r="25" spans="1:17" s="18" customFormat="1" ht="30">
      <c r="A25" s="12" t="s">
        <v>58</v>
      </c>
      <c r="B25" s="13"/>
      <c r="C25" s="13"/>
      <c r="D25" s="13">
        <f>+B25-C25</f>
        <v>0</v>
      </c>
      <c r="E25" s="14"/>
      <c r="F25" s="14"/>
      <c r="G25" s="14"/>
      <c r="H25" s="15"/>
      <c r="I25" s="15"/>
      <c r="J25" s="15"/>
      <c r="K25" s="13"/>
      <c r="L25" s="12"/>
      <c r="M25" s="12"/>
      <c r="N25" s="12"/>
      <c r="O25" s="16"/>
      <c r="P25" s="17"/>
      <c r="Q25" s="17"/>
    </row>
    <row r="26" spans="1:17">
      <c r="A26" s="12" t="s">
        <v>21</v>
      </c>
      <c r="B26" s="13"/>
      <c r="C26" s="13"/>
      <c r="D26" s="13">
        <f>+B26-C26</f>
        <v>0</v>
      </c>
      <c r="E26" s="19"/>
      <c r="F26" s="19"/>
      <c r="G26" s="19"/>
      <c r="H26" s="20"/>
      <c r="I26" s="20"/>
      <c r="J26" s="20"/>
      <c r="K26" s="13"/>
      <c r="L26" s="21"/>
      <c r="M26" s="21"/>
      <c r="N26" s="21"/>
      <c r="O26" s="22"/>
      <c r="P26" s="20"/>
      <c r="Q26" s="20"/>
    </row>
    <row r="27" spans="1:17">
      <c r="A27" s="12" t="s">
        <v>22</v>
      </c>
      <c r="B27" s="13"/>
      <c r="C27" s="13"/>
      <c r="D27" s="13">
        <f>+B27-C27</f>
        <v>0</v>
      </c>
      <c r="E27" s="13"/>
      <c r="F27" s="36"/>
      <c r="G27" s="13">
        <f>+F27-E27</f>
        <v>0</v>
      </c>
      <c r="H27" s="23"/>
      <c r="I27" s="23"/>
      <c r="J27" s="23">
        <f>+H27-I27</f>
        <v>0</v>
      </c>
      <c r="K27" s="13"/>
      <c r="M27" s="13"/>
      <c r="N27" s="13"/>
      <c r="O27" s="22"/>
      <c r="P27" s="23"/>
      <c r="Q27" s="20"/>
    </row>
    <row r="28" spans="1:17" ht="30">
      <c r="A28" s="12" t="s">
        <v>59</v>
      </c>
      <c r="B28" s="13">
        <f>B19</f>
        <v>-94886631</v>
      </c>
      <c r="C28" s="13">
        <f>C19</f>
        <v>-67787500</v>
      </c>
      <c r="D28" s="21"/>
      <c r="E28" s="19"/>
      <c r="F28" s="19"/>
      <c r="G28" s="19"/>
      <c r="H28" s="23"/>
      <c r="I28" s="23"/>
      <c r="J28" s="23"/>
      <c r="K28" s="21"/>
      <c r="L28" s="21"/>
      <c r="M28" s="21"/>
      <c r="N28" s="21"/>
      <c r="O28" s="22"/>
      <c r="P28" s="23"/>
      <c r="Q28" s="20"/>
    </row>
    <row r="29" spans="1:17">
      <c r="A29" s="12" t="s">
        <v>20</v>
      </c>
      <c r="B29" s="25">
        <f>+B26-B27+B28</f>
        <v>-94886631</v>
      </c>
      <c r="C29" s="25">
        <f>+C26-C27+C28</f>
        <v>-67787500</v>
      </c>
      <c r="D29" s="25">
        <f>B27-C27+E27+J27+K27+M27+O27+P27+Q27</f>
        <v>0</v>
      </c>
      <c r="E29" s="19"/>
      <c r="F29" s="19"/>
      <c r="G29" s="19"/>
      <c r="H29" s="23"/>
      <c r="I29" s="23"/>
      <c r="J29" s="23"/>
      <c r="K29" s="25"/>
      <c r="L29" s="21"/>
      <c r="M29" s="21"/>
      <c r="N29" s="21"/>
      <c r="O29" s="22"/>
      <c r="P29" s="20"/>
      <c r="Q29" s="20"/>
    </row>
    <row r="31" spans="1:17" ht="26.25">
      <c r="A31" s="105" t="s">
        <v>7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</row>
    <row r="32" spans="1:17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106" t="s">
        <v>44</v>
      </c>
      <c r="L32" s="106"/>
      <c r="M32" s="106"/>
      <c r="N32" s="106"/>
      <c r="O32" s="106"/>
      <c r="P32" s="27"/>
      <c r="Q32" s="27"/>
    </row>
    <row r="33" spans="1:17" ht="60">
      <c r="A33" s="107" t="s">
        <v>45</v>
      </c>
      <c r="B33" s="109" t="s">
        <v>18</v>
      </c>
      <c r="C33" s="111" t="s">
        <v>19</v>
      </c>
      <c r="D33" s="113" t="s">
        <v>46</v>
      </c>
      <c r="E33" s="119" t="s">
        <v>47</v>
      </c>
      <c r="F33" s="119"/>
      <c r="G33" s="119"/>
      <c r="H33" s="115" t="s">
        <v>48</v>
      </c>
      <c r="I33" s="115"/>
      <c r="J33" s="115"/>
      <c r="K33" s="116" t="s">
        <v>49</v>
      </c>
      <c r="L33" s="117"/>
      <c r="M33" s="118" t="s">
        <v>50</v>
      </c>
      <c r="N33" s="118"/>
      <c r="O33" s="7" t="s">
        <v>51</v>
      </c>
      <c r="P33" s="120" t="s">
        <v>52</v>
      </c>
      <c r="Q33" s="121" t="s">
        <v>53</v>
      </c>
    </row>
    <row r="34" spans="1:17" ht="30">
      <c r="A34" s="108"/>
      <c r="B34" s="110"/>
      <c r="C34" s="112"/>
      <c r="D34" s="114"/>
      <c r="E34" s="31" t="s">
        <v>18</v>
      </c>
      <c r="F34" s="31" t="s">
        <v>19</v>
      </c>
      <c r="G34" s="31" t="s">
        <v>54</v>
      </c>
      <c r="H34" s="28" t="s">
        <v>18</v>
      </c>
      <c r="I34" s="28" t="s">
        <v>19</v>
      </c>
      <c r="J34" s="28" t="s">
        <v>55</v>
      </c>
      <c r="K34" s="10" t="s">
        <v>56</v>
      </c>
      <c r="L34" s="10" t="s">
        <v>57</v>
      </c>
      <c r="M34" s="10" t="s">
        <v>56</v>
      </c>
      <c r="N34" s="10"/>
      <c r="O34" s="11"/>
      <c r="P34" s="118"/>
      <c r="Q34" s="122"/>
    </row>
    <row r="35" spans="1:17" ht="30">
      <c r="A35" s="12" t="s">
        <v>58</v>
      </c>
      <c r="B35" s="13"/>
      <c r="C35" s="13"/>
      <c r="D35" s="13">
        <f t="shared" ref="D35:D37" si="1">+B35-C35</f>
        <v>0</v>
      </c>
      <c r="E35" s="14"/>
      <c r="F35" s="14"/>
      <c r="G35" s="14"/>
      <c r="H35" s="15"/>
      <c r="I35" s="15"/>
      <c r="J35" s="15"/>
      <c r="K35" s="13"/>
      <c r="L35" s="12"/>
      <c r="M35" s="12"/>
      <c r="N35" s="12"/>
      <c r="O35" s="16"/>
      <c r="P35" s="17"/>
      <c r="Q35" s="17"/>
    </row>
    <row r="36" spans="1:17">
      <c r="A36" s="12" t="s">
        <v>21</v>
      </c>
      <c r="B36" s="13"/>
      <c r="C36" s="13"/>
      <c r="D36" s="13">
        <f t="shared" si="1"/>
        <v>0</v>
      </c>
      <c r="E36" s="19"/>
      <c r="F36" s="19"/>
      <c r="G36" s="19"/>
      <c r="H36" s="20"/>
      <c r="I36" s="20"/>
      <c r="J36" s="20"/>
      <c r="K36" s="13"/>
      <c r="L36" s="21"/>
      <c r="M36" s="21"/>
      <c r="N36" s="21"/>
      <c r="O36" s="22"/>
      <c r="P36" s="20"/>
      <c r="Q36" s="20"/>
    </row>
    <row r="37" spans="1:17">
      <c r="A37" s="12" t="s">
        <v>22</v>
      </c>
      <c r="B37" s="13"/>
      <c r="C37" s="13"/>
      <c r="D37" s="13">
        <f t="shared" si="1"/>
        <v>0</v>
      </c>
      <c r="E37" s="13"/>
      <c r="F37" s="36"/>
      <c r="G37" s="13">
        <f>+F37-E37</f>
        <v>0</v>
      </c>
      <c r="H37" s="23"/>
      <c r="I37" s="23"/>
      <c r="J37" s="23">
        <f t="shared" ref="J37" si="2">+H37-I37</f>
        <v>0</v>
      </c>
      <c r="K37" s="13"/>
      <c r="M37" s="13"/>
      <c r="N37" s="13"/>
      <c r="O37" s="22"/>
      <c r="P37" s="23"/>
      <c r="Q37" s="20"/>
    </row>
    <row r="38" spans="1:17" ht="30">
      <c r="A38" s="12" t="s">
        <v>59</v>
      </c>
      <c r="B38" s="13">
        <f t="shared" ref="B38:C38" si="3">B29</f>
        <v>-94886631</v>
      </c>
      <c r="C38" s="13">
        <f t="shared" si="3"/>
        <v>-67787500</v>
      </c>
      <c r="D38" s="21"/>
      <c r="E38" s="19"/>
      <c r="F38" s="19"/>
      <c r="G38" s="19"/>
      <c r="H38" s="23"/>
      <c r="I38" s="23"/>
      <c r="J38" s="23"/>
      <c r="K38" s="21"/>
      <c r="L38" s="21"/>
      <c r="M38" s="21"/>
      <c r="N38" s="21"/>
      <c r="O38" s="22"/>
      <c r="P38" s="23"/>
      <c r="Q38" s="20"/>
    </row>
    <row r="39" spans="1:17">
      <c r="A39" s="12" t="s">
        <v>20</v>
      </c>
      <c r="B39" s="25">
        <f t="shared" ref="B39:C39" si="4">+B36-B37+B38</f>
        <v>-94886631</v>
      </c>
      <c r="C39" s="25">
        <f t="shared" si="4"/>
        <v>-67787500</v>
      </c>
      <c r="D39" s="25">
        <f t="shared" ref="D39" si="5">B37-C37+E37+J37+K37+M37+O37+P37+Q37</f>
        <v>0</v>
      </c>
      <c r="E39" s="19"/>
      <c r="F39" s="19"/>
      <c r="G39" s="19"/>
      <c r="H39" s="23"/>
      <c r="I39" s="23"/>
      <c r="J39" s="23"/>
      <c r="K39" s="25"/>
      <c r="L39" s="21"/>
      <c r="M39" s="21"/>
      <c r="N39" s="21"/>
      <c r="O39" s="22"/>
      <c r="P39" s="20"/>
      <c r="Q39" s="20"/>
    </row>
    <row r="41" spans="1:17" ht="26.25">
      <c r="A41" s="105" t="s">
        <v>8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</row>
    <row r="42" spans="1:17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106" t="s">
        <v>44</v>
      </c>
      <c r="L42" s="106"/>
      <c r="M42" s="106"/>
      <c r="N42" s="106"/>
      <c r="O42" s="106"/>
      <c r="P42" s="27"/>
      <c r="Q42" s="27"/>
    </row>
    <row r="43" spans="1:17" ht="60">
      <c r="A43" s="107" t="s">
        <v>45</v>
      </c>
      <c r="B43" s="109" t="s">
        <v>18</v>
      </c>
      <c r="C43" s="111" t="s">
        <v>19</v>
      </c>
      <c r="D43" s="113" t="s">
        <v>46</v>
      </c>
      <c r="E43" s="119" t="s">
        <v>47</v>
      </c>
      <c r="F43" s="119"/>
      <c r="G43" s="119"/>
      <c r="H43" s="115" t="s">
        <v>48</v>
      </c>
      <c r="I43" s="115"/>
      <c r="J43" s="115"/>
      <c r="K43" s="116" t="s">
        <v>49</v>
      </c>
      <c r="L43" s="117"/>
      <c r="M43" s="118" t="s">
        <v>50</v>
      </c>
      <c r="N43" s="118"/>
      <c r="O43" s="7" t="s">
        <v>51</v>
      </c>
      <c r="P43" s="120" t="s">
        <v>52</v>
      </c>
      <c r="Q43" s="121" t="s">
        <v>53</v>
      </c>
    </row>
    <row r="44" spans="1:17" ht="30">
      <c r="A44" s="108"/>
      <c r="B44" s="110"/>
      <c r="C44" s="112"/>
      <c r="D44" s="114"/>
      <c r="E44" s="31" t="s">
        <v>18</v>
      </c>
      <c r="F44" s="31" t="s">
        <v>19</v>
      </c>
      <c r="G44" s="31" t="s">
        <v>54</v>
      </c>
      <c r="H44" s="28" t="s">
        <v>18</v>
      </c>
      <c r="I44" s="28" t="s">
        <v>19</v>
      </c>
      <c r="J44" s="28" t="s">
        <v>55</v>
      </c>
      <c r="K44" s="10" t="s">
        <v>56</v>
      </c>
      <c r="L44" s="10" t="s">
        <v>57</v>
      </c>
      <c r="M44" s="10" t="s">
        <v>56</v>
      </c>
      <c r="N44" s="10"/>
      <c r="O44" s="11"/>
      <c r="P44" s="118"/>
      <c r="Q44" s="122"/>
    </row>
    <row r="45" spans="1:17" ht="30">
      <c r="A45" s="12" t="s">
        <v>58</v>
      </c>
      <c r="B45" s="13"/>
      <c r="C45" s="13"/>
      <c r="D45" s="13">
        <f t="shared" ref="D45:D47" si="6">+B45-C45</f>
        <v>0</v>
      </c>
      <c r="E45" s="14"/>
      <c r="F45" s="14"/>
      <c r="G45" s="14"/>
      <c r="H45" s="15"/>
      <c r="I45" s="15"/>
      <c r="J45" s="15"/>
      <c r="K45" s="13"/>
      <c r="L45" s="12"/>
      <c r="M45" s="12"/>
      <c r="N45" s="12"/>
      <c r="O45" s="16"/>
      <c r="P45" s="17"/>
      <c r="Q45" s="17"/>
    </row>
    <row r="46" spans="1:17">
      <c r="A46" s="12" t="s">
        <v>21</v>
      </c>
      <c r="B46" s="13"/>
      <c r="C46" s="13"/>
      <c r="D46" s="13">
        <f t="shared" si="6"/>
        <v>0</v>
      </c>
      <c r="E46" s="19"/>
      <c r="F46" s="19"/>
      <c r="G46" s="19"/>
      <c r="H46" s="20"/>
      <c r="I46" s="20"/>
      <c r="J46" s="20"/>
      <c r="K46" s="13"/>
      <c r="L46" s="21"/>
      <c r="M46" s="21"/>
      <c r="N46" s="21"/>
      <c r="O46" s="22"/>
      <c r="P46" s="20"/>
      <c r="Q46" s="20"/>
    </row>
    <row r="47" spans="1:17">
      <c r="A47" s="12" t="s">
        <v>22</v>
      </c>
      <c r="B47" s="13"/>
      <c r="C47" s="13"/>
      <c r="D47" s="13">
        <f t="shared" si="6"/>
        <v>0</v>
      </c>
      <c r="E47" s="13"/>
      <c r="F47" s="36"/>
      <c r="G47" s="13">
        <f>+F47-E47</f>
        <v>0</v>
      </c>
      <c r="H47" s="23"/>
      <c r="I47" s="23"/>
      <c r="J47" s="23">
        <f t="shared" ref="J47" si="7">+H47-I47</f>
        <v>0</v>
      </c>
      <c r="K47" s="13"/>
      <c r="M47" s="13"/>
      <c r="N47" s="13"/>
      <c r="O47" s="22"/>
      <c r="P47" s="23"/>
      <c r="Q47" s="20"/>
    </row>
    <row r="48" spans="1:17" ht="30">
      <c r="A48" s="12" t="s">
        <v>59</v>
      </c>
      <c r="B48" s="13">
        <f t="shared" ref="B48:C48" si="8">B39</f>
        <v>-94886631</v>
      </c>
      <c r="C48" s="13">
        <f t="shared" si="8"/>
        <v>-67787500</v>
      </c>
      <c r="D48" s="21"/>
      <c r="E48" s="19"/>
      <c r="F48" s="19"/>
      <c r="G48" s="19"/>
      <c r="H48" s="23"/>
      <c r="I48" s="23"/>
      <c r="J48" s="23"/>
      <c r="K48" s="21"/>
      <c r="L48" s="21"/>
      <c r="M48" s="21"/>
      <c r="N48" s="21"/>
      <c r="O48" s="22"/>
      <c r="P48" s="23"/>
      <c r="Q48" s="20"/>
    </row>
    <row r="49" spans="1:17">
      <c r="A49" s="12" t="s">
        <v>20</v>
      </c>
      <c r="B49" s="25">
        <f t="shared" ref="B49:C49" si="9">+B46-B47+B48</f>
        <v>-94886631</v>
      </c>
      <c r="C49" s="25">
        <f t="shared" si="9"/>
        <v>-67787500</v>
      </c>
      <c r="D49" s="25">
        <f t="shared" ref="D49" si="10">B47-C47+E47+J47+K47+M47+O47+P47+Q47</f>
        <v>0</v>
      </c>
      <c r="E49" s="19"/>
      <c r="F49" s="19"/>
      <c r="G49" s="19"/>
      <c r="H49" s="23"/>
      <c r="I49" s="23"/>
      <c r="J49" s="23"/>
      <c r="K49" s="25"/>
      <c r="L49" s="21"/>
      <c r="M49" s="21"/>
      <c r="N49" s="21"/>
      <c r="O49" s="22"/>
      <c r="P49" s="20"/>
      <c r="Q49" s="20"/>
    </row>
    <row r="51" spans="1:17" ht="26.25">
      <c r="A51" s="105" t="s">
        <v>9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</row>
    <row r="52" spans="1:17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106" t="s">
        <v>44</v>
      </c>
      <c r="L52" s="106"/>
      <c r="M52" s="106"/>
      <c r="N52" s="106"/>
      <c r="O52" s="106"/>
      <c r="P52" s="27"/>
      <c r="Q52" s="27"/>
    </row>
    <row r="53" spans="1:17" ht="60">
      <c r="A53" s="107" t="s">
        <v>45</v>
      </c>
      <c r="B53" s="109" t="s">
        <v>18</v>
      </c>
      <c r="C53" s="111" t="s">
        <v>19</v>
      </c>
      <c r="D53" s="113" t="s">
        <v>46</v>
      </c>
      <c r="E53" s="119" t="s">
        <v>47</v>
      </c>
      <c r="F53" s="119"/>
      <c r="G53" s="119"/>
      <c r="H53" s="115" t="s">
        <v>48</v>
      </c>
      <c r="I53" s="115"/>
      <c r="J53" s="115"/>
      <c r="K53" s="116" t="s">
        <v>49</v>
      </c>
      <c r="L53" s="117"/>
      <c r="M53" s="118" t="s">
        <v>50</v>
      </c>
      <c r="N53" s="118"/>
      <c r="O53" s="7" t="s">
        <v>51</v>
      </c>
      <c r="P53" s="120" t="s">
        <v>52</v>
      </c>
      <c r="Q53" s="121" t="s">
        <v>53</v>
      </c>
    </row>
    <row r="54" spans="1:17" ht="30">
      <c r="A54" s="108"/>
      <c r="B54" s="110"/>
      <c r="C54" s="112"/>
      <c r="D54" s="114"/>
      <c r="E54" s="31" t="s">
        <v>18</v>
      </c>
      <c r="F54" s="31" t="s">
        <v>19</v>
      </c>
      <c r="G54" s="31" t="s">
        <v>54</v>
      </c>
      <c r="H54" s="28" t="s">
        <v>18</v>
      </c>
      <c r="I54" s="28" t="s">
        <v>19</v>
      </c>
      <c r="J54" s="28" t="s">
        <v>55</v>
      </c>
      <c r="K54" s="10" t="s">
        <v>56</v>
      </c>
      <c r="L54" s="10" t="s">
        <v>57</v>
      </c>
      <c r="M54" s="10" t="s">
        <v>56</v>
      </c>
      <c r="N54" s="10"/>
      <c r="O54" s="11"/>
      <c r="P54" s="118"/>
      <c r="Q54" s="122"/>
    </row>
    <row r="55" spans="1:17" ht="30">
      <c r="A55" s="12" t="s">
        <v>58</v>
      </c>
      <c r="B55" s="13"/>
      <c r="C55" s="13"/>
      <c r="D55" s="13">
        <f t="shared" ref="D55:D57" si="11">+B55-C55</f>
        <v>0</v>
      </c>
      <c r="E55" s="14"/>
      <c r="F55" s="14"/>
      <c r="G55" s="14"/>
      <c r="H55" s="15"/>
      <c r="I55" s="15"/>
      <c r="J55" s="15"/>
      <c r="K55" s="13"/>
      <c r="L55" s="12"/>
      <c r="M55" s="12"/>
      <c r="N55" s="12"/>
      <c r="O55" s="16"/>
      <c r="P55" s="17"/>
      <c r="Q55" s="17"/>
    </row>
    <row r="56" spans="1:17">
      <c r="A56" s="12" t="s">
        <v>21</v>
      </c>
      <c r="B56" s="13"/>
      <c r="C56" s="13"/>
      <c r="D56" s="13">
        <f t="shared" si="11"/>
        <v>0</v>
      </c>
      <c r="E56" s="19"/>
      <c r="F56" s="19"/>
      <c r="G56" s="19"/>
      <c r="H56" s="20"/>
      <c r="I56" s="20"/>
      <c r="J56" s="20"/>
      <c r="K56" s="13"/>
      <c r="L56" s="21"/>
      <c r="M56" s="21"/>
      <c r="N56" s="21"/>
      <c r="O56" s="22"/>
      <c r="P56" s="20"/>
      <c r="Q56" s="20"/>
    </row>
    <row r="57" spans="1:17">
      <c r="A57" s="12" t="s">
        <v>22</v>
      </c>
      <c r="B57" s="13"/>
      <c r="C57" s="13"/>
      <c r="D57" s="13">
        <f t="shared" si="11"/>
        <v>0</v>
      </c>
      <c r="E57" s="13"/>
      <c r="F57" s="36"/>
      <c r="G57" s="13">
        <f>+F57-E57</f>
        <v>0</v>
      </c>
      <c r="H57" s="23"/>
      <c r="I57" s="23"/>
      <c r="J57" s="23">
        <f t="shared" ref="J57" si="12">+H57-I57</f>
        <v>0</v>
      </c>
      <c r="K57" s="13"/>
      <c r="M57" s="13"/>
      <c r="N57" s="13"/>
      <c r="O57" s="22"/>
      <c r="P57" s="23"/>
      <c r="Q57" s="20"/>
    </row>
    <row r="58" spans="1:17" ht="30">
      <c r="A58" s="12" t="s">
        <v>59</v>
      </c>
      <c r="B58" s="13">
        <f t="shared" ref="B58:C58" si="13">B49</f>
        <v>-94886631</v>
      </c>
      <c r="C58" s="13">
        <f t="shared" si="13"/>
        <v>-67787500</v>
      </c>
      <c r="D58" s="21"/>
      <c r="E58" s="19"/>
      <c r="F58" s="19"/>
      <c r="G58" s="19"/>
      <c r="H58" s="23"/>
      <c r="I58" s="23"/>
      <c r="J58" s="23"/>
      <c r="K58" s="21"/>
      <c r="L58" s="21"/>
      <c r="M58" s="21"/>
      <c r="N58" s="21"/>
      <c r="O58" s="22"/>
      <c r="P58" s="23"/>
      <c r="Q58" s="20"/>
    </row>
    <row r="59" spans="1:17">
      <c r="A59" s="12" t="s">
        <v>20</v>
      </c>
      <c r="B59" s="25">
        <f t="shared" ref="B59:C59" si="14">+B56-B57+B58</f>
        <v>-94886631</v>
      </c>
      <c r="C59" s="25">
        <f t="shared" si="14"/>
        <v>-67787500</v>
      </c>
      <c r="D59" s="25">
        <f t="shared" ref="D59" si="15">B57-C57+E57+J57+K57+M57+O57+P57+Q57</f>
        <v>0</v>
      </c>
      <c r="E59" s="19"/>
      <c r="F59" s="19"/>
      <c r="G59" s="19"/>
      <c r="H59" s="23"/>
      <c r="I59" s="23"/>
      <c r="J59" s="23"/>
      <c r="K59" s="25"/>
      <c r="L59" s="21"/>
      <c r="M59" s="21"/>
      <c r="N59" s="21"/>
      <c r="O59" s="22"/>
      <c r="P59" s="20"/>
      <c r="Q59" s="20"/>
    </row>
    <row r="61" spans="1:17" ht="26.25">
      <c r="A61" s="105" t="s">
        <v>10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</row>
    <row r="62" spans="1:17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106" t="s">
        <v>44</v>
      </c>
      <c r="L62" s="106"/>
      <c r="M62" s="106"/>
      <c r="N62" s="106"/>
      <c r="O62" s="106"/>
      <c r="P62" s="27"/>
      <c r="Q62" s="27"/>
    </row>
    <row r="63" spans="1:17" ht="60">
      <c r="A63" s="107" t="s">
        <v>45</v>
      </c>
      <c r="B63" s="109" t="s">
        <v>18</v>
      </c>
      <c r="C63" s="111" t="s">
        <v>19</v>
      </c>
      <c r="D63" s="113" t="s">
        <v>46</v>
      </c>
      <c r="E63" s="119" t="s">
        <v>47</v>
      </c>
      <c r="F63" s="119"/>
      <c r="G63" s="119"/>
      <c r="H63" s="115" t="s">
        <v>48</v>
      </c>
      <c r="I63" s="115"/>
      <c r="J63" s="115"/>
      <c r="K63" s="116" t="s">
        <v>49</v>
      </c>
      <c r="L63" s="117"/>
      <c r="M63" s="118" t="s">
        <v>50</v>
      </c>
      <c r="N63" s="118"/>
      <c r="O63" s="7" t="s">
        <v>51</v>
      </c>
      <c r="P63" s="120" t="s">
        <v>52</v>
      </c>
      <c r="Q63" s="121" t="s">
        <v>53</v>
      </c>
    </row>
    <row r="64" spans="1:17" ht="30">
      <c r="A64" s="108"/>
      <c r="B64" s="110"/>
      <c r="C64" s="112"/>
      <c r="D64" s="114"/>
      <c r="E64" s="31" t="s">
        <v>18</v>
      </c>
      <c r="F64" s="31" t="s">
        <v>19</v>
      </c>
      <c r="G64" s="31" t="s">
        <v>54</v>
      </c>
      <c r="H64" s="28" t="s">
        <v>18</v>
      </c>
      <c r="I64" s="28" t="s">
        <v>19</v>
      </c>
      <c r="J64" s="28" t="s">
        <v>55</v>
      </c>
      <c r="K64" s="10" t="s">
        <v>56</v>
      </c>
      <c r="L64" s="10" t="s">
        <v>57</v>
      </c>
      <c r="M64" s="10" t="s">
        <v>56</v>
      </c>
      <c r="N64" s="10"/>
      <c r="O64" s="11"/>
      <c r="P64" s="118"/>
      <c r="Q64" s="122"/>
    </row>
    <row r="65" spans="1:17" ht="30">
      <c r="A65" s="12" t="s">
        <v>58</v>
      </c>
      <c r="B65" s="13"/>
      <c r="C65" s="13"/>
      <c r="D65" s="13">
        <f t="shared" ref="D65:D67" si="16">+B65-C65</f>
        <v>0</v>
      </c>
      <c r="E65" s="14"/>
      <c r="F65" s="14"/>
      <c r="G65" s="14"/>
      <c r="H65" s="15"/>
      <c r="I65" s="15"/>
      <c r="J65" s="15"/>
      <c r="K65" s="13"/>
      <c r="L65" s="12"/>
      <c r="M65" s="12"/>
      <c r="N65" s="12"/>
      <c r="O65" s="16"/>
      <c r="P65" s="17"/>
      <c r="Q65" s="17"/>
    </row>
    <row r="66" spans="1:17">
      <c r="A66" s="12" t="s">
        <v>21</v>
      </c>
      <c r="B66" s="13"/>
      <c r="C66" s="13"/>
      <c r="D66" s="13">
        <f t="shared" si="16"/>
        <v>0</v>
      </c>
      <c r="E66" s="19"/>
      <c r="F66" s="19"/>
      <c r="G66" s="19"/>
      <c r="H66" s="20"/>
      <c r="I66" s="20"/>
      <c r="J66" s="20"/>
      <c r="K66" s="13"/>
      <c r="L66" s="21"/>
      <c r="M66" s="21"/>
      <c r="N66" s="21"/>
      <c r="O66" s="22"/>
      <c r="P66" s="20"/>
      <c r="Q66" s="20"/>
    </row>
    <row r="67" spans="1:17">
      <c r="A67" s="12" t="s">
        <v>22</v>
      </c>
      <c r="B67" s="13"/>
      <c r="C67" s="13"/>
      <c r="D67" s="13">
        <f t="shared" si="16"/>
        <v>0</v>
      </c>
      <c r="E67" s="13"/>
      <c r="F67" s="36"/>
      <c r="G67" s="13">
        <f>+F67-E67</f>
        <v>0</v>
      </c>
      <c r="H67" s="23"/>
      <c r="I67" s="23"/>
      <c r="J67" s="23">
        <f t="shared" ref="J67" si="17">+H67-I67</f>
        <v>0</v>
      </c>
      <c r="K67" s="13"/>
      <c r="M67" s="13"/>
      <c r="N67" s="13"/>
      <c r="O67" s="22"/>
      <c r="P67" s="23"/>
      <c r="Q67" s="20"/>
    </row>
    <row r="68" spans="1:17" ht="30">
      <c r="A68" s="12" t="s">
        <v>59</v>
      </c>
      <c r="B68" s="13">
        <f t="shared" ref="B68:C68" si="18">B59</f>
        <v>-94886631</v>
      </c>
      <c r="C68" s="13">
        <f t="shared" si="18"/>
        <v>-67787500</v>
      </c>
      <c r="D68" s="21"/>
      <c r="E68" s="19"/>
      <c r="F68" s="19"/>
      <c r="G68" s="19"/>
      <c r="H68" s="23"/>
      <c r="I68" s="23"/>
      <c r="J68" s="23"/>
      <c r="K68" s="21"/>
      <c r="L68" s="21"/>
      <c r="M68" s="21"/>
      <c r="N68" s="21"/>
      <c r="O68" s="22"/>
      <c r="P68" s="23"/>
      <c r="Q68" s="20"/>
    </row>
    <row r="69" spans="1:17">
      <c r="A69" s="12" t="s">
        <v>20</v>
      </c>
      <c r="B69" s="25">
        <f t="shared" ref="B69:C69" si="19">+B66-B67+B68</f>
        <v>-94886631</v>
      </c>
      <c r="C69" s="25">
        <f t="shared" si="19"/>
        <v>-67787500</v>
      </c>
      <c r="D69" s="25">
        <f t="shared" ref="D69" si="20">B67-C67+E67+J67+K67+M67+O67+P67+Q67</f>
        <v>0</v>
      </c>
      <c r="E69" s="19"/>
      <c r="F69" s="19"/>
      <c r="G69" s="19"/>
      <c r="H69" s="23"/>
      <c r="I69" s="23"/>
      <c r="J69" s="23"/>
      <c r="K69" s="25"/>
      <c r="L69" s="21"/>
      <c r="M69" s="21"/>
      <c r="N69" s="21"/>
      <c r="O69" s="22"/>
      <c r="P69" s="20"/>
      <c r="Q69" s="20"/>
    </row>
    <row r="71" spans="1:17" ht="26.25">
      <c r="A71" s="105" t="s">
        <v>11</v>
      </c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</row>
    <row r="72" spans="1:17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106" t="s">
        <v>44</v>
      </c>
      <c r="L72" s="106"/>
      <c r="M72" s="106"/>
      <c r="N72" s="106"/>
      <c r="O72" s="106"/>
      <c r="P72" s="27"/>
      <c r="Q72" s="27"/>
    </row>
    <row r="73" spans="1:17" ht="60">
      <c r="A73" s="107" t="s">
        <v>45</v>
      </c>
      <c r="B73" s="109" t="s">
        <v>18</v>
      </c>
      <c r="C73" s="111" t="s">
        <v>19</v>
      </c>
      <c r="D73" s="113" t="s">
        <v>46</v>
      </c>
      <c r="E73" s="119" t="s">
        <v>47</v>
      </c>
      <c r="F73" s="119"/>
      <c r="G73" s="119"/>
      <c r="H73" s="115" t="s">
        <v>48</v>
      </c>
      <c r="I73" s="115"/>
      <c r="J73" s="115"/>
      <c r="K73" s="116" t="s">
        <v>49</v>
      </c>
      <c r="L73" s="117"/>
      <c r="M73" s="118" t="s">
        <v>50</v>
      </c>
      <c r="N73" s="118"/>
      <c r="O73" s="7" t="s">
        <v>51</v>
      </c>
      <c r="P73" s="120" t="s">
        <v>52</v>
      </c>
      <c r="Q73" s="121" t="s">
        <v>53</v>
      </c>
    </row>
    <row r="74" spans="1:17" ht="30">
      <c r="A74" s="108"/>
      <c r="B74" s="110"/>
      <c r="C74" s="112"/>
      <c r="D74" s="114"/>
      <c r="E74" s="31" t="s">
        <v>18</v>
      </c>
      <c r="F74" s="31" t="s">
        <v>19</v>
      </c>
      <c r="G74" s="31" t="s">
        <v>54</v>
      </c>
      <c r="H74" s="28" t="s">
        <v>18</v>
      </c>
      <c r="I74" s="28" t="s">
        <v>19</v>
      </c>
      <c r="J74" s="28" t="s">
        <v>55</v>
      </c>
      <c r="K74" s="10" t="s">
        <v>56</v>
      </c>
      <c r="L74" s="10" t="s">
        <v>57</v>
      </c>
      <c r="M74" s="10" t="s">
        <v>56</v>
      </c>
      <c r="N74" s="10"/>
      <c r="O74" s="11"/>
      <c r="P74" s="118"/>
      <c r="Q74" s="122"/>
    </row>
    <row r="75" spans="1:17" ht="30">
      <c r="A75" s="12" t="s">
        <v>58</v>
      </c>
      <c r="B75" s="13"/>
      <c r="C75" s="13"/>
      <c r="D75" s="13">
        <f t="shared" ref="D75:D77" si="21">+B75-C75</f>
        <v>0</v>
      </c>
      <c r="E75" s="14"/>
      <c r="F75" s="14"/>
      <c r="G75" s="14"/>
      <c r="H75" s="15"/>
      <c r="I75" s="15"/>
      <c r="J75" s="15"/>
      <c r="K75" s="13"/>
      <c r="L75" s="12"/>
      <c r="M75" s="12"/>
      <c r="N75" s="12"/>
      <c r="O75" s="16"/>
      <c r="P75" s="17"/>
      <c r="Q75" s="17"/>
    </row>
    <row r="76" spans="1:17">
      <c r="A76" s="12" t="s">
        <v>21</v>
      </c>
      <c r="B76" s="13"/>
      <c r="C76" s="13"/>
      <c r="D76" s="13">
        <f t="shared" si="21"/>
        <v>0</v>
      </c>
      <c r="E76" s="19"/>
      <c r="F76" s="19"/>
      <c r="G76" s="19"/>
      <c r="H76" s="20"/>
      <c r="I76" s="20"/>
      <c r="J76" s="20"/>
      <c r="K76" s="13"/>
      <c r="L76" s="21"/>
      <c r="M76" s="21"/>
      <c r="N76" s="21"/>
      <c r="O76" s="22"/>
      <c r="P76" s="20"/>
      <c r="Q76" s="20"/>
    </row>
    <row r="77" spans="1:17">
      <c r="A77" s="12" t="s">
        <v>22</v>
      </c>
      <c r="B77" s="13"/>
      <c r="C77" s="13"/>
      <c r="D77" s="13">
        <f t="shared" si="21"/>
        <v>0</v>
      </c>
      <c r="E77" s="13"/>
      <c r="F77" s="36"/>
      <c r="G77" s="13">
        <f>+F77-E77</f>
        <v>0</v>
      </c>
      <c r="H77" s="23"/>
      <c r="I77" s="23"/>
      <c r="J77" s="23">
        <f t="shared" ref="J77" si="22">+H77-I77</f>
        <v>0</v>
      </c>
      <c r="K77" s="13"/>
      <c r="M77" s="13"/>
      <c r="N77" s="13"/>
      <c r="O77" s="22"/>
      <c r="P77" s="23"/>
      <c r="Q77" s="20"/>
    </row>
    <row r="78" spans="1:17" ht="30">
      <c r="A78" s="12" t="s">
        <v>59</v>
      </c>
      <c r="B78" s="13">
        <f t="shared" ref="B78:C78" si="23">B69</f>
        <v>-94886631</v>
      </c>
      <c r="C78" s="13">
        <f t="shared" si="23"/>
        <v>-67787500</v>
      </c>
      <c r="D78" s="21"/>
      <c r="E78" s="19"/>
      <c r="F78" s="19"/>
      <c r="G78" s="19"/>
      <c r="H78" s="23"/>
      <c r="I78" s="23"/>
      <c r="J78" s="23"/>
      <c r="K78" s="21"/>
      <c r="L78" s="21"/>
      <c r="M78" s="21"/>
      <c r="N78" s="21"/>
      <c r="O78" s="22"/>
      <c r="P78" s="23"/>
      <c r="Q78" s="20"/>
    </row>
    <row r="79" spans="1:17">
      <c r="A79" s="12" t="s">
        <v>20</v>
      </c>
      <c r="B79" s="25">
        <f t="shared" ref="B79:C79" si="24">+B76-B77+B78</f>
        <v>-94886631</v>
      </c>
      <c r="C79" s="25">
        <f t="shared" si="24"/>
        <v>-67787500</v>
      </c>
      <c r="D79" s="25">
        <f t="shared" ref="D79" si="25">B77-C77+E77+J77+K77+M77+O77+P77+Q77</f>
        <v>0</v>
      </c>
      <c r="E79" s="19"/>
      <c r="F79" s="19"/>
      <c r="G79" s="19"/>
      <c r="H79" s="23"/>
      <c r="I79" s="23"/>
      <c r="J79" s="23"/>
      <c r="K79" s="25"/>
      <c r="L79" s="21"/>
      <c r="M79" s="21"/>
      <c r="N79" s="21"/>
      <c r="O79" s="22"/>
      <c r="P79" s="20"/>
      <c r="Q79" s="20"/>
    </row>
    <row r="81" spans="1:17" ht="26.25">
      <c r="A81" s="105" t="s">
        <v>60</v>
      </c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</row>
    <row r="82" spans="1:17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106" t="s">
        <v>44</v>
      </c>
      <c r="L82" s="106"/>
      <c r="M82" s="106"/>
      <c r="N82" s="106"/>
      <c r="O82" s="106"/>
      <c r="P82" s="27"/>
      <c r="Q82" s="27"/>
    </row>
    <row r="83" spans="1:17" ht="60">
      <c r="A83" s="107" t="s">
        <v>45</v>
      </c>
      <c r="B83" s="109" t="s">
        <v>18</v>
      </c>
      <c r="C83" s="111" t="s">
        <v>19</v>
      </c>
      <c r="D83" s="113" t="s">
        <v>46</v>
      </c>
      <c r="E83" s="119" t="s">
        <v>47</v>
      </c>
      <c r="F83" s="119"/>
      <c r="G83" s="119"/>
      <c r="H83" s="115" t="s">
        <v>48</v>
      </c>
      <c r="I83" s="115"/>
      <c r="J83" s="115"/>
      <c r="K83" s="116" t="s">
        <v>49</v>
      </c>
      <c r="L83" s="117"/>
      <c r="M83" s="118" t="s">
        <v>50</v>
      </c>
      <c r="N83" s="118"/>
      <c r="O83" s="7" t="s">
        <v>51</v>
      </c>
      <c r="P83" s="120" t="s">
        <v>52</v>
      </c>
      <c r="Q83" s="121" t="s">
        <v>53</v>
      </c>
    </row>
    <row r="84" spans="1:17" ht="30">
      <c r="A84" s="108"/>
      <c r="B84" s="110"/>
      <c r="C84" s="112"/>
      <c r="D84" s="114"/>
      <c r="E84" s="31" t="s">
        <v>18</v>
      </c>
      <c r="F84" s="31" t="s">
        <v>19</v>
      </c>
      <c r="G84" s="31" t="s">
        <v>54</v>
      </c>
      <c r="H84" s="28" t="s">
        <v>18</v>
      </c>
      <c r="I84" s="28" t="s">
        <v>19</v>
      </c>
      <c r="J84" s="28" t="s">
        <v>55</v>
      </c>
      <c r="K84" s="10" t="s">
        <v>56</v>
      </c>
      <c r="L84" s="10" t="s">
        <v>57</v>
      </c>
      <c r="M84" s="10" t="s">
        <v>56</v>
      </c>
      <c r="N84" s="10"/>
      <c r="O84" s="11"/>
      <c r="P84" s="118"/>
      <c r="Q84" s="122"/>
    </row>
    <row r="85" spans="1:17" ht="30">
      <c r="A85" s="12" t="s">
        <v>58</v>
      </c>
      <c r="B85" s="13"/>
      <c r="C85" s="13"/>
      <c r="D85" s="13">
        <f t="shared" ref="D85:D87" si="26">+B85-C85</f>
        <v>0</v>
      </c>
      <c r="E85" s="14"/>
      <c r="F85" s="14"/>
      <c r="G85" s="14"/>
      <c r="H85" s="15"/>
      <c r="I85" s="15"/>
      <c r="J85" s="15"/>
      <c r="K85" s="13"/>
      <c r="L85" s="12"/>
      <c r="M85" s="12"/>
      <c r="N85" s="12"/>
      <c r="O85" s="16"/>
      <c r="P85" s="17"/>
      <c r="Q85" s="17"/>
    </row>
    <row r="86" spans="1:17">
      <c r="A86" s="12" t="s">
        <v>21</v>
      </c>
      <c r="B86" s="13"/>
      <c r="C86" s="13"/>
      <c r="D86" s="13">
        <f t="shared" si="26"/>
        <v>0</v>
      </c>
      <c r="E86" s="19"/>
      <c r="F86" s="19"/>
      <c r="G86" s="19"/>
      <c r="H86" s="20"/>
      <c r="I86" s="20"/>
      <c r="J86" s="20"/>
      <c r="K86" s="13"/>
      <c r="L86" s="21"/>
      <c r="M86" s="21"/>
      <c r="N86" s="21"/>
      <c r="O86" s="22"/>
      <c r="P86" s="20"/>
      <c r="Q86" s="20"/>
    </row>
    <row r="87" spans="1:17">
      <c r="A87" s="12" t="s">
        <v>22</v>
      </c>
      <c r="B87" s="13"/>
      <c r="C87" s="13"/>
      <c r="D87" s="13">
        <f t="shared" si="26"/>
        <v>0</v>
      </c>
      <c r="E87" s="13"/>
      <c r="F87" s="36"/>
      <c r="G87" s="13">
        <f>+F87-E87</f>
        <v>0</v>
      </c>
      <c r="H87" s="23"/>
      <c r="I87" s="23"/>
      <c r="J87" s="23">
        <f t="shared" ref="J87" si="27">+H87-I87</f>
        <v>0</v>
      </c>
      <c r="K87" s="13"/>
      <c r="M87" s="13"/>
      <c r="N87" s="13"/>
      <c r="O87" s="22"/>
      <c r="P87" s="23"/>
      <c r="Q87" s="20"/>
    </row>
    <row r="88" spans="1:17" ht="30">
      <c r="A88" s="12" t="s">
        <v>59</v>
      </c>
      <c r="B88" s="13">
        <f t="shared" ref="B88:C88" si="28">B79</f>
        <v>-94886631</v>
      </c>
      <c r="C88" s="13">
        <f t="shared" si="28"/>
        <v>-67787500</v>
      </c>
      <c r="D88" s="21"/>
      <c r="E88" s="19"/>
      <c r="F88" s="19"/>
      <c r="G88" s="19"/>
      <c r="H88" s="23"/>
      <c r="I88" s="23"/>
      <c r="J88" s="23"/>
      <c r="K88" s="21"/>
      <c r="L88" s="21"/>
      <c r="M88" s="21"/>
      <c r="N88" s="21"/>
      <c r="O88" s="22"/>
      <c r="P88" s="23"/>
      <c r="Q88" s="20"/>
    </row>
    <row r="89" spans="1:17">
      <c r="A89" s="12" t="s">
        <v>20</v>
      </c>
      <c r="B89" s="25">
        <f t="shared" ref="B89:C89" si="29">+B86-B87+B88</f>
        <v>-94886631</v>
      </c>
      <c r="C89" s="25">
        <f t="shared" si="29"/>
        <v>-67787500</v>
      </c>
      <c r="D89" s="25">
        <f t="shared" ref="D89" si="30">B87-C87+E87+J87+K87+M87+O87+P87+Q87</f>
        <v>0</v>
      </c>
      <c r="E89" s="19"/>
      <c r="F89" s="19"/>
      <c r="G89" s="19"/>
      <c r="H89" s="23"/>
      <c r="I89" s="23"/>
      <c r="J89" s="23"/>
      <c r="K89" s="25"/>
      <c r="L89" s="21"/>
      <c r="M89" s="21"/>
      <c r="N89" s="21"/>
      <c r="O89" s="22"/>
      <c r="P89" s="20"/>
      <c r="Q89" s="20"/>
    </row>
    <row r="91" spans="1:17" ht="26.25">
      <c r="A91" s="105" t="s">
        <v>13</v>
      </c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</row>
    <row r="92" spans="1:17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106" t="s">
        <v>44</v>
      </c>
      <c r="L92" s="106"/>
      <c r="M92" s="106"/>
      <c r="N92" s="106"/>
      <c r="O92" s="106"/>
      <c r="P92" s="27"/>
      <c r="Q92" s="27"/>
    </row>
    <row r="93" spans="1:17" ht="60">
      <c r="A93" s="107" t="s">
        <v>45</v>
      </c>
      <c r="B93" s="109" t="s">
        <v>18</v>
      </c>
      <c r="C93" s="111" t="s">
        <v>19</v>
      </c>
      <c r="D93" s="113" t="s">
        <v>46</v>
      </c>
      <c r="E93" s="119" t="s">
        <v>47</v>
      </c>
      <c r="F93" s="119"/>
      <c r="G93" s="119"/>
      <c r="H93" s="115" t="s">
        <v>48</v>
      </c>
      <c r="I93" s="115"/>
      <c r="J93" s="115"/>
      <c r="K93" s="116" t="s">
        <v>49</v>
      </c>
      <c r="L93" s="117"/>
      <c r="M93" s="118" t="s">
        <v>50</v>
      </c>
      <c r="N93" s="118"/>
      <c r="O93" s="7" t="s">
        <v>51</v>
      </c>
      <c r="P93" s="120" t="s">
        <v>52</v>
      </c>
      <c r="Q93" s="121" t="s">
        <v>53</v>
      </c>
    </row>
    <row r="94" spans="1:17" ht="30">
      <c r="A94" s="108"/>
      <c r="B94" s="110"/>
      <c r="C94" s="112"/>
      <c r="D94" s="114"/>
      <c r="E94" s="31" t="s">
        <v>18</v>
      </c>
      <c r="F94" s="31" t="s">
        <v>19</v>
      </c>
      <c r="G94" s="31" t="s">
        <v>54</v>
      </c>
      <c r="H94" s="28" t="s">
        <v>18</v>
      </c>
      <c r="I94" s="28" t="s">
        <v>19</v>
      </c>
      <c r="J94" s="28" t="s">
        <v>55</v>
      </c>
      <c r="K94" s="10" t="s">
        <v>56</v>
      </c>
      <c r="L94" s="10" t="s">
        <v>57</v>
      </c>
      <c r="M94" s="10" t="s">
        <v>56</v>
      </c>
      <c r="N94" s="10"/>
      <c r="O94" s="11"/>
      <c r="P94" s="118"/>
      <c r="Q94" s="122"/>
    </row>
    <row r="95" spans="1:17" ht="30">
      <c r="A95" s="12" t="s">
        <v>58</v>
      </c>
      <c r="B95" s="13"/>
      <c r="C95" s="13"/>
      <c r="D95" s="13">
        <f t="shared" ref="D95:D97" si="31">+B95-C95</f>
        <v>0</v>
      </c>
      <c r="E95" s="14"/>
      <c r="F95" s="14"/>
      <c r="G95" s="14"/>
      <c r="H95" s="15"/>
      <c r="I95" s="15"/>
      <c r="J95" s="15"/>
      <c r="K95" s="13"/>
      <c r="L95" s="12"/>
      <c r="M95" s="12"/>
      <c r="N95" s="12"/>
      <c r="O95" s="16"/>
      <c r="P95" s="17"/>
      <c r="Q95" s="17"/>
    </row>
    <row r="96" spans="1:17">
      <c r="A96" s="12" t="s">
        <v>21</v>
      </c>
      <c r="B96" s="13"/>
      <c r="C96" s="13"/>
      <c r="D96" s="13">
        <f t="shared" si="31"/>
        <v>0</v>
      </c>
      <c r="E96" s="19"/>
      <c r="F96" s="19"/>
      <c r="G96" s="19"/>
      <c r="H96" s="20"/>
      <c r="I96" s="20"/>
      <c r="J96" s="20"/>
      <c r="K96" s="13"/>
      <c r="L96" s="21"/>
      <c r="M96" s="21"/>
      <c r="N96" s="21"/>
      <c r="O96" s="22"/>
      <c r="P96" s="20"/>
      <c r="Q96" s="20"/>
    </row>
    <row r="97" spans="1:17">
      <c r="A97" s="12" t="s">
        <v>22</v>
      </c>
      <c r="B97" s="13"/>
      <c r="C97" s="13"/>
      <c r="D97" s="13">
        <f t="shared" si="31"/>
        <v>0</v>
      </c>
      <c r="E97" s="13"/>
      <c r="F97" s="36"/>
      <c r="G97" s="13">
        <f>+F97-E97</f>
        <v>0</v>
      </c>
      <c r="H97" s="23"/>
      <c r="I97" s="23"/>
      <c r="J97" s="23">
        <f t="shared" ref="J97" si="32">+H97-I97</f>
        <v>0</v>
      </c>
      <c r="K97" s="13"/>
      <c r="M97" s="13"/>
      <c r="N97" s="13"/>
      <c r="O97" s="22"/>
      <c r="P97" s="23"/>
      <c r="Q97" s="20"/>
    </row>
    <row r="98" spans="1:17" ht="30">
      <c r="A98" s="12" t="s">
        <v>59</v>
      </c>
      <c r="B98" s="13">
        <f t="shared" ref="B98:C98" si="33">B89</f>
        <v>-94886631</v>
      </c>
      <c r="C98" s="13">
        <f t="shared" si="33"/>
        <v>-67787500</v>
      </c>
      <c r="D98" s="21"/>
      <c r="E98" s="19"/>
      <c r="F98" s="19"/>
      <c r="G98" s="19"/>
      <c r="H98" s="23"/>
      <c r="I98" s="23"/>
      <c r="J98" s="23"/>
      <c r="K98" s="21"/>
      <c r="L98" s="21"/>
      <c r="M98" s="21"/>
      <c r="N98" s="21"/>
      <c r="O98" s="22"/>
      <c r="P98" s="23"/>
      <c r="Q98" s="20"/>
    </row>
    <row r="99" spans="1:17">
      <c r="A99" s="12" t="s">
        <v>20</v>
      </c>
      <c r="B99" s="25">
        <f t="shared" ref="B99:C99" si="34">+B96-B97+B98</f>
        <v>-94886631</v>
      </c>
      <c r="C99" s="25">
        <f t="shared" si="34"/>
        <v>-67787500</v>
      </c>
      <c r="D99" s="25">
        <f t="shared" ref="D99" si="35">B97-C97+E97+J97+K97+M97+O97+P97+Q97</f>
        <v>0</v>
      </c>
      <c r="E99" s="19"/>
      <c r="F99" s="19"/>
      <c r="G99" s="19"/>
      <c r="H99" s="23"/>
      <c r="I99" s="23"/>
      <c r="J99" s="23"/>
      <c r="K99" s="25"/>
      <c r="L99" s="21"/>
      <c r="M99" s="21"/>
      <c r="N99" s="21"/>
      <c r="O99" s="22"/>
      <c r="P99" s="20"/>
      <c r="Q99" s="20"/>
    </row>
    <row r="101" spans="1:17" ht="26.25">
      <c r="A101" s="105" t="s">
        <v>14</v>
      </c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</row>
    <row r="102" spans="1:17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106" t="s">
        <v>44</v>
      </c>
      <c r="L102" s="106"/>
      <c r="M102" s="106"/>
      <c r="N102" s="106"/>
      <c r="O102" s="106"/>
      <c r="P102" s="27"/>
      <c r="Q102" s="27"/>
    </row>
    <row r="103" spans="1:17" ht="60">
      <c r="A103" s="107" t="s">
        <v>45</v>
      </c>
      <c r="B103" s="109" t="s">
        <v>18</v>
      </c>
      <c r="C103" s="111" t="s">
        <v>19</v>
      </c>
      <c r="D103" s="113" t="s">
        <v>46</v>
      </c>
      <c r="E103" s="119" t="s">
        <v>47</v>
      </c>
      <c r="F103" s="119"/>
      <c r="G103" s="119"/>
      <c r="H103" s="115" t="s">
        <v>48</v>
      </c>
      <c r="I103" s="115"/>
      <c r="J103" s="115"/>
      <c r="K103" s="116" t="s">
        <v>49</v>
      </c>
      <c r="L103" s="117"/>
      <c r="M103" s="118" t="s">
        <v>50</v>
      </c>
      <c r="N103" s="118"/>
      <c r="O103" s="7" t="s">
        <v>51</v>
      </c>
      <c r="P103" s="120" t="s">
        <v>52</v>
      </c>
      <c r="Q103" s="121" t="s">
        <v>53</v>
      </c>
    </row>
    <row r="104" spans="1:17" ht="30">
      <c r="A104" s="108"/>
      <c r="B104" s="110"/>
      <c r="C104" s="112"/>
      <c r="D104" s="114"/>
      <c r="E104" s="31" t="s">
        <v>18</v>
      </c>
      <c r="F104" s="31" t="s">
        <v>19</v>
      </c>
      <c r="G104" s="31" t="s">
        <v>54</v>
      </c>
      <c r="H104" s="28" t="s">
        <v>18</v>
      </c>
      <c r="I104" s="28" t="s">
        <v>19</v>
      </c>
      <c r="J104" s="28" t="s">
        <v>55</v>
      </c>
      <c r="K104" s="10" t="s">
        <v>56</v>
      </c>
      <c r="L104" s="10" t="s">
        <v>57</v>
      </c>
      <c r="M104" s="10" t="s">
        <v>56</v>
      </c>
      <c r="N104" s="10"/>
      <c r="O104" s="11"/>
      <c r="P104" s="118"/>
      <c r="Q104" s="122"/>
    </row>
    <row r="105" spans="1:17" ht="30">
      <c r="A105" s="12" t="s">
        <v>58</v>
      </c>
      <c r="B105" s="13"/>
      <c r="C105" s="13"/>
      <c r="D105" s="13">
        <f t="shared" ref="D105:D107" si="36">+B105-C105</f>
        <v>0</v>
      </c>
      <c r="E105" s="14"/>
      <c r="F105" s="14"/>
      <c r="G105" s="14"/>
      <c r="H105" s="15"/>
      <c r="I105" s="15"/>
      <c r="J105" s="15"/>
      <c r="K105" s="13"/>
      <c r="L105" s="12"/>
      <c r="M105" s="12"/>
      <c r="N105" s="12"/>
      <c r="O105" s="16"/>
      <c r="P105" s="17"/>
      <c r="Q105" s="17"/>
    </row>
    <row r="106" spans="1:17">
      <c r="A106" s="12" t="s">
        <v>21</v>
      </c>
      <c r="B106" s="13"/>
      <c r="C106" s="13"/>
      <c r="D106" s="13">
        <f t="shared" si="36"/>
        <v>0</v>
      </c>
      <c r="E106" s="19"/>
      <c r="F106" s="19"/>
      <c r="G106" s="19"/>
      <c r="H106" s="20"/>
      <c r="I106" s="20"/>
      <c r="J106" s="20"/>
      <c r="K106" s="13"/>
      <c r="L106" s="21"/>
      <c r="M106" s="21"/>
      <c r="N106" s="21"/>
      <c r="O106" s="22"/>
      <c r="P106" s="20"/>
      <c r="Q106" s="20"/>
    </row>
    <row r="107" spans="1:17">
      <c r="A107" s="12" t="s">
        <v>22</v>
      </c>
      <c r="B107" s="13"/>
      <c r="C107" s="13"/>
      <c r="D107" s="13">
        <f t="shared" si="36"/>
        <v>0</v>
      </c>
      <c r="E107" s="13"/>
      <c r="F107" s="36"/>
      <c r="G107" s="13">
        <f>+F107-E107</f>
        <v>0</v>
      </c>
      <c r="H107" s="23"/>
      <c r="I107" s="23"/>
      <c r="J107" s="23">
        <f t="shared" ref="J107" si="37">+H107-I107</f>
        <v>0</v>
      </c>
      <c r="K107" s="13"/>
      <c r="M107" s="13"/>
      <c r="N107" s="13"/>
      <c r="O107" s="22"/>
      <c r="P107" s="23"/>
      <c r="Q107" s="20"/>
    </row>
    <row r="108" spans="1:17" ht="30">
      <c r="A108" s="12" t="s">
        <v>59</v>
      </c>
      <c r="B108" s="13">
        <f t="shared" ref="B108:C108" si="38">B99</f>
        <v>-94886631</v>
      </c>
      <c r="C108" s="13">
        <f t="shared" si="38"/>
        <v>-67787500</v>
      </c>
      <c r="D108" s="21"/>
      <c r="E108" s="19"/>
      <c r="F108" s="19"/>
      <c r="G108" s="19"/>
      <c r="H108" s="23"/>
      <c r="I108" s="23"/>
      <c r="J108" s="23"/>
      <c r="K108" s="21"/>
      <c r="L108" s="21"/>
      <c r="M108" s="21"/>
      <c r="N108" s="21"/>
      <c r="O108" s="22"/>
      <c r="P108" s="23"/>
      <c r="Q108" s="20"/>
    </row>
    <row r="109" spans="1:17">
      <c r="A109" s="12" t="s">
        <v>20</v>
      </c>
      <c r="B109" s="25">
        <f t="shared" ref="B109:C109" si="39">+B106-B107+B108</f>
        <v>-94886631</v>
      </c>
      <c r="C109" s="25">
        <f t="shared" si="39"/>
        <v>-67787500</v>
      </c>
      <c r="D109" s="25">
        <f t="shared" ref="D109" si="40">B107-C107+E107+J107+K107+M107+O107+P107+Q107</f>
        <v>0</v>
      </c>
      <c r="E109" s="19"/>
      <c r="F109" s="19"/>
      <c r="G109" s="19"/>
      <c r="H109" s="23"/>
      <c r="I109" s="23"/>
      <c r="J109" s="23"/>
      <c r="K109" s="25"/>
      <c r="L109" s="21"/>
      <c r="M109" s="21"/>
      <c r="N109" s="21"/>
      <c r="O109" s="22"/>
      <c r="P109" s="20"/>
      <c r="Q109" s="20"/>
    </row>
    <row r="111" spans="1:17" ht="26.25">
      <c r="A111" s="105" t="s">
        <v>15</v>
      </c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</row>
    <row r="112" spans="1:17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106" t="s">
        <v>44</v>
      </c>
      <c r="L112" s="106"/>
      <c r="M112" s="106"/>
      <c r="N112" s="106"/>
      <c r="O112" s="106"/>
      <c r="P112" s="27"/>
      <c r="Q112" s="27"/>
    </row>
    <row r="113" spans="1:17" ht="60">
      <c r="A113" s="107" t="s">
        <v>45</v>
      </c>
      <c r="B113" s="109" t="s">
        <v>18</v>
      </c>
      <c r="C113" s="111" t="s">
        <v>19</v>
      </c>
      <c r="D113" s="113" t="s">
        <v>46</v>
      </c>
      <c r="E113" s="119" t="s">
        <v>47</v>
      </c>
      <c r="F113" s="119"/>
      <c r="G113" s="119"/>
      <c r="H113" s="115" t="s">
        <v>48</v>
      </c>
      <c r="I113" s="115"/>
      <c r="J113" s="115"/>
      <c r="K113" s="116" t="s">
        <v>49</v>
      </c>
      <c r="L113" s="117"/>
      <c r="M113" s="118" t="s">
        <v>50</v>
      </c>
      <c r="N113" s="118"/>
      <c r="O113" s="7" t="s">
        <v>51</v>
      </c>
      <c r="P113" s="120" t="s">
        <v>52</v>
      </c>
      <c r="Q113" s="121" t="s">
        <v>53</v>
      </c>
    </row>
    <row r="114" spans="1:17" ht="30">
      <c r="A114" s="108"/>
      <c r="B114" s="110"/>
      <c r="C114" s="112"/>
      <c r="D114" s="114"/>
      <c r="E114" s="31" t="s">
        <v>18</v>
      </c>
      <c r="F114" s="31" t="s">
        <v>19</v>
      </c>
      <c r="G114" s="31" t="s">
        <v>54</v>
      </c>
      <c r="H114" s="28" t="s">
        <v>18</v>
      </c>
      <c r="I114" s="28" t="s">
        <v>19</v>
      </c>
      <c r="J114" s="28" t="s">
        <v>55</v>
      </c>
      <c r="K114" s="10" t="s">
        <v>56</v>
      </c>
      <c r="L114" s="10" t="s">
        <v>57</v>
      </c>
      <c r="M114" s="10" t="s">
        <v>56</v>
      </c>
      <c r="N114" s="10"/>
      <c r="O114" s="11"/>
      <c r="P114" s="118"/>
      <c r="Q114" s="122"/>
    </row>
    <row r="115" spans="1:17" ht="30">
      <c r="A115" s="12" t="s">
        <v>58</v>
      </c>
      <c r="B115" s="13"/>
      <c r="C115" s="13"/>
      <c r="D115" s="13">
        <f t="shared" ref="D115:D117" si="41">+B115-C115</f>
        <v>0</v>
      </c>
      <c r="E115" s="14"/>
      <c r="F115" s="14"/>
      <c r="G115" s="14"/>
      <c r="H115" s="15"/>
      <c r="I115" s="15"/>
      <c r="J115" s="15"/>
      <c r="K115" s="13"/>
      <c r="L115" s="12"/>
      <c r="M115" s="12"/>
      <c r="N115" s="12"/>
      <c r="O115" s="16"/>
      <c r="P115" s="17"/>
      <c r="Q115" s="17"/>
    </row>
    <row r="116" spans="1:17">
      <c r="A116" s="12" t="s">
        <v>21</v>
      </c>
      <c r="B116" s="13"/>
      <c r="C116" s="13"/>
      <c r="D116" s="13">
        <f t="shared" si="41"/>
        <v>0</v>
      </c>
      <c r="E116" s="19"/>
      <c r="F116" s="19"/>
      <c r="G116" s="19"/>
      <c r="H116" s="20"/>
      <c r="I116" s="20"/>
      <c r="J116" s="20"/>
      <c r="K116" s="13"/>
      <c r="L116" s="21"/>
      <c r="M116" s="21"/>
      <c r="N116" s="21"/>
      <c r="O116" s="22"/>
      <c r="P116" s="20"/>
      <c r="Q116" s="20"/>
    </row>
    <row r="117" spans="1:17">
      <c r="A117" s="12" t="s">
        <v>22</v>
      </c>
      <c r="B117" s="13"/>
      <c r="C117" s="13"/>
      <c r="D117" s="13">
        <f t="shared" si="41"/>
        <v>0</v>
      </c>
      <c r="E117" s="13"/>
      <c r="F117" s="36"/>
      <c r="G117" s="13">
        <f>+F117-E117</f>
        <v>0</v>
      </c>
      <c r="H117" s="23"/>
      <c r="I117" s="23"/>
      <c r="J117" s="23">
        <f t="shared" ref="J117" si="42">+H117-I117</f>
        <v>0</v>
      </c>
      <c r="K117" s="13"/>
      <c r="M117" s="13"/>
      <c r="N117" s="13"/>
      <c r="O117" s="22"/>
      <c r="P117" s="23"/>
      <c r="Q117" s="20"/>
    </row>
    <row r="118" spans="1:17" ht="30">
      <c r="A118" s="12" t="s">
        <v>59</v>
      </c>
      <c r="B118" s="13">
        <f t="shared" ref="B118:C118" si="43">B109</f>
        <v>-94886631</v>
      </c>
      <c r="C118" s="13">
        <f t="shared" si="43"/>
        <v>-67787500</v>
      </c>
      <c r="D118" s="21"/>
      <c r="E118" s="19"/>
      <c r="F118" s="19"/>
      <c r="G118" s="19"/>
      <c r="H118" s="23"/>
      <c r="I118" s="23"/>
      <c r="J118" s="23"/>
      <c r="K118" s="21"/>
      <c r="L118" s="21"/>
      <c r="M118" s="21"/>
      <c r="N118" s="21"/>
      <c r="O118" s="22"/>
      <c r="P118" s="23"/>
      <c r="Q118" s="20"/>
    </row>
    <row r="119" spans="1:17">
      <c r="A119" s="12" t="s">
        <v>20</v>
      </c>
      <c r="B119" s="25">
        <f t="shared" ref="B119:C119" si="44">+B116-B117+B118</f>
        <v>-94886631</v>
      </c>
      <c r="C119" s="25">
        <f t="shared" si="44"/>
        <v>-67787500</v>
      </c>
      <c r="D119" s="25">
        <f t="shared" ref="D119" si="45">B117-C117+E117+J117+K117+M117+O117+P117+Q117</f>
        <v>0</v>
      </c>
      <c r="E119" s="19"/>
      <c r="F119" s="19"/>
      <c r="G119" s="19"/>
      <c r="H119" s="23"/>
      <c r="I119" s="23"/>
      <c r="J119" s="23"/>
      <c r="K119" s="25"/>
      <c r="L119" s="21"/>
      <c r="M119" s="21"/>
      <c r="N119" s="21"/>
      <c r="O119" s="22"/>
      <c r="P119" s="20"/>
      <c r="Q119" s="20"/>
    </row>
  </sheetData>
  <mergeCells count="144">
    <mergeCell ref="K113:L113"/>
    <mergeCell ref="M113:N113"/>
    <mergeCell ref="P113:P114"/>
    <mergeCell ref="Q113:Q114"/>
    <mergeCell ref="A113:A114"/>
    <mergeCell ref="B113:B114"/>
    <mergeCell ref="C113:C114"/>
    <mergeCell ref="D113:D114"/>
    <mergeCell ref="E113:G113"/>
    <mergeCell ref="H113:J113"/>
    <mergeCell ref="K103:L103"/>
    <mergeCell ref="M103:N103"/>
    <mergeCell ref="P103:P104"/>
    <mergeCell ref="Q103:Q104"/>
    <mergeCell ref="A111:Q111"/>
    <mergeCell ref="K112:O112"/>
    <mergeCell ref="A103:A104"/>
    <mergeCell ref="B103:B104"/>
    <mergeCell ref="C103:C104"/>
    <mergeCell ref="D103:D104"/>
    <mergeCell ref="E103:G103"/>
    <mergeCell ref="H103:J103"/>
    <mergeCell ref="K93:L93"/>
    <mergeCell ref="M93:N93"/>
    <mergeCell ref="P93:P94"/>
    <mergeCell ref="Q93:Q94"/>
    <mergeCell ref="A101:Q101"/>
    <mergeCell ref="K102:O102"/>
    <mergeCell ref="A93:A94"/>
    <mergeCell ref="B93:B94"/>
    <mergeCell ref="C93:C94"/>
    <mergeCell ref="D93:D94"/>
    <mergeCell ref="E93:G93"/>
    <mergeCell ref="H93:J93"/>
    <mergeCell ref="K83:L83"/>
    <mergeCell ref="M83:N83"/>
    <mergeCell ref="P83:P84"/>
    <mergeCell ref="Q83:Q84"/>
    <mergeCell ref="A91:Q91"/>
    <mergeCell ref="K92:O92"/>
    <mergeCell ref="A83:A84"/>
    <mergeCell ref="B83:B84"/>
    <mergeCell ref="C83:C84"/>
    <mergeCell ref="D83:D84"/>
    <mergeCell ref="E83:G83"/>
    <mergeCell ref="H83:J83"/>
    <mergeCell ref="K73:L73"/>
    <mergeCell ref="M73:N73"/>
    <mergeCell ref="P73:P74"/>
    <mergeCell ref="Q73:Q74"/>
    <mergeCell ref="A81:Q81"/>
    <mergeCell ref="K82:O82"/>
    <mergeCell ref="A73:A74"/>
    <mergeCell ref="B73:B74"/>
    <mergeCell ref="C73:C74"/>
    <mergeCell ref="D73:D74"/>
    <mergeCell ref="E73:G73"/>
    <mergeCell ref="H73:J73"/>
    <mergeCell ref="K63:L63"/>
    <mergeCell ref="M63:N63"/>
    <mergeCell ref="P63:P64"/>
    <mergeCell ref="Q63:Q64"/>
    <mergeCell ref="A71:Q71"/>
    <mergeCell ref="K72:O72"/>
    <mergeCell ref="A63:A64"/>
    <mergeCell ref="B63:B64"/>
    <mergeCell ref="C63:C64"/>
    <mergeCell ref="D63:D64"/>
    <mergeCell ref="E63:G63"/>
    <mergeCell ref="H63:J63"/>
    <mergeCell ref="K53:L53"/>
    <mergeCell ref="M53:N53"/>
    <mergeCell ref="P53:P54"/>
    <mergeCell ref="Q53:Q54"/>
    <mergeCell ref="A61:Q61"/>
    <mergeCell ref="K62:O62"/>
    <mergeCell ref="A53:A54"/>
    <mergeCell ref="B53:B54"/>
    <mergeCell ref="C53:C54"/>
    <mergeCell ref="D53:D54"/>
    <mergeCell ref="E53:G53"/>
    <mergeCell ref="H53:J53"/>
    <mergeCell ref="K43:L43"/>
    <mergeCell ref="M43:N43"/>
    <mergeCell ref="P43:P44"/>
    <mergeCell ref="Q43:Q44"/>
    <mergeCell ref="A51:Q51"/>
    <mergeCell ref="K52:O52"/>
    <mergeCell ref="A43:A44"/>
    <mergeCell ref="B43:B44"/>
    <mergeCell ref="C43:C44"/>
    <mergeCell ref="D43:D44"/>
    <mergeCell ref="E43:G43"/>
    <mergeCell ref="H43:J43"/>
    <mergeCell ref="K33:L33"/>
    <mergeCell ref="M33:N33"/>
    <mergeCell ref="P33:P34"/>
    <mergeCell ref="Q33:Q34"/>
    <mergeCell ref="A41:Q41"/>
    <mergeCell ref="K42:O42"/>
    <mergeCell ref="A33:A34"/>
    <mergeCell ref="B33:B34"/>
    <mergeCell ref="C33:C34"/>
    <mergeCell ref="D33:D34"/>
    <mergeCell ref="E33:G33"/>
    <mergeCell ref="H33:J33"/>
    <mergeCell ref="K23:L23"/>
    <mergeCell ref="M23:N23"/>
    <mergeCell ref="P23:P24"/>
    <mergeCell ref="Q23:Q24"/>
    <mergeCell ref="A31:Q31"/>
    <mergeCell ref="K32:O32"/>
    <mergeCell ref="A23:A24"/>
    <mergeCell ref="B23:B24"/>
    <mergeCell ref="C23:C24"/>
    <mergeCell ref="D23:D24"/>
    <mergeCell ref="E23:G23"/>
    <mergeCell ref="H23:J23"/>
    <mergeCell ref="K13:L13"/>
    <mergeCell ref="M13:N13"/>
    <mergeCell ref="P13:P14"/>
    <mergeCell ref="Q13:Q14"/>
    <mergeCell ref="A21:Q21"/>
    <mergeCell ref="K22:O22"/>
    <mergeCell ref="P3:P4"/>
    <mergeCell ref="Q3:Q4"/>
    <mergeCell ref="A11:Q11"/>
    <mergeCell ref="K12:O12"/>
    <mergeCell ref="A13:A14"/>
    <mergeCell ref="B13:B14"/>
    <mergeCell ref="C13:C14"/>
    <mergeCell ref="D13:D14"/>
    <mergeCell ref="E13:G13"/>
    <mergeCell ref="H13:J13"/>
    <mergeCell ref="A1:Q1"/>
    <mergeCell ref="K2:O2"/>
    <mergeCell ref="A3:A4"/>
    <mergeCell ref="B3:B4"/>
    <mergeCell ref="C3:C4"/>
    <mergeCell ref="D3:D4"/>
    <mergeCell ref="E3:G3"/>
    <mergeCell ref="H3:J3"/>
    <mergeCell ref="K3:L3"/>
    <mergeCell ref="M3:N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5C4E1-BF64-435D-A020-CD08BA7E4607}">
  <sheetPr codeName="Hoja16"/>
  <dimension ref="A1:Q119"/>
  <sheetViews>
    <sheetView topLeftCell="A7" zoomScale="85" zoomScaleNormal="85" workbookViewId="0">
      <selection activeCell="I10" sqref="I10"/>
    </sheetView>
  </sheetViews>
  <sheetFormatPr defaultColWidth="9.140625" defaultRowHeight="15"/>
  <cols>
    <col min="1" max="1" width="13.85546875" style="5" bestFit="1" customWidth="1"/>
    <col min="2" max="3" width="12.7109375" style="6" bestFit="1" customWidth="1"/>
    <col min="4" max="4" width="12" style="6" customWidth="1"/>
    <col min="5" max="5" width="9.140625" style="5" bestFit="1" customWidth="1"/>
    <col min="6" max="7" width="9.140625" style="5" customWidth="1"/>
    <col min="8" max="8" width="12.7109375" style="5" customWidth="1"/>
    <col min="9" max="10" width="15.7109375" style="5" customWidth="1"/>
    <col min="11" max="11" width="9.140625" style="6" bestFit="1" customWidth="1"/>
    <col min="12" max="12" width="11.28515625" style="24" bestFit="1" customWidth="1"/>
    <col min="13" max="13" width="10.85546875" style="6" bestFit="1" customWidth="1"/>
    <col min="14" max="14" width="9" style="6" bestFit="1" customWidth="1"/>
    <col min="15" max="15" width="17.42578125" style="24" customWidth="1"/>
    <col min="16" max="16" width="18" style="5" bestFit="1" customWidth="1"/>
    <col min="17" max="17" width="16.140625" style="5" customWidth="1"/>
    <col min="18" max="16384" width="9.140625" style="5"/>
  </cols>
  <sheetData>
    <row r="1" spans="1:17" ht="26.25">
      <c r="A1" s="105" t="s">
        <v>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7" s="6" customFormat="1" ht="1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106" t="s">
        <v>44</v>
      </c>
      <c r="L2" s="106"/>
      <c r="M2" s="106"/>
      <c r="N2" s="106"/>
      <c r="O2" s="106"/>
      <c r="P2" s="27"/>
      <c r="Q2" s="27"/>
    </row>
    <row r="3" spans="1:17" s="9" customFormat="1" ht="45" customHeight="1">
      <c r="A3" s="107" t="s">
        <v>45</v>
      </c>
      <c r="B3" s="109" t="s">
        <v>18</v>
      </c>
      <c r="C3" s="111" t="s">
        <v>19</v>
      </c>
      <c r="D3" s="113" t="s">
        <v>46</v>
      </c>
      <c r="E3" s="119" t="s">
        <v>47</v>
      </c>
      <c r="F3" s="119"/>
      <c r="G3" s="119"/>
      <c r="H3" s="115" t="s">
        <v>48</v>
      </c>
      <c r="I3" s="115"/>
      <c r="J3" s="115"/>
      <c r="K3" s="116" t="s">
        <v>49</v>
      </c>
      <c r="L3" s="117"/>
      <c r="M3" s="118" t="s">
        <v>50</v>
      </c>
      <c r="N3" s="118"/>
      <c r="O3" s="7" t="s">
        <v>51</v>
      </c>
      <c r="P3" s="120" t="s">
        <v>52</v>
      </c>
      <c r="Q3" s="121" t="s">
        <v>53</v>
      </c>
    </row>
    <row r="4" spans="1:17" s="9" customFormat="1" ht="30">
      <c r="A4" s="108"/>
      <c r="B4" s="110"/>
      <c r="C4" s="112"/>
      <c r="D4" s="114"/>
      <c r="E4" s="31" t="s">
        <v>18</v>
      </c>
      <c r="F4" s="31" t="s">
        <v>19</v>
      </c>
      <c r="G4" s="31" t="s">
        <v>54</v>
      </c>
      <c r="H4" s="28" t="s">
        <v>18</v>
      </c>
      <c r="I4" s="28" t="s">
        <v>19</v>
      </c>
      <c r="J4" s="28" t="s">
        <v>55</v>
      </c>
      <c r="K4" s="10" t="s">
        <v>56</v>
      </c>
      <c r="L4" s="10" t="s">
        <v>57</v>
      </c>
      <c r="M4" s="10" t="s">
        <v>56</v>
      </c>
      <c r="N4" s="10"/>
      <c r="O4" s="11"/>
      <c r="P4" s="118"/>
      <c r="Q4" s="122"/>
    </row>
    <row r="5" spans="1:17" s="18" customFormat="1" ht="30">
      <c r="A5" s="12" t="s">
        <v>58</v>
      </c>
      <c r="B5" s="13"/>
      <c r="C5" s="13"/>
      <c r="D5" s="13">
        <f>+B5-C5</f>
        <v>0</v>
      </c>
      <c r="E5" s="14"/>
      <c r="F5" s="14"/>
      <c r="G5" s="14"/>
      <c r="H5" s="15"/>
      <c r="I5" s="15"/>
      <c r="J5" s="15"/>
      <c r="K5" s="13"/>
      <c r="L5" s="12"/>
      <c r="M5" s="12"/>
      <c r="N5" s="12"/>
      <c r="O5" s="16"/>
      <c r="P5" s="17"/>
      <c r="Q5" s="17"/>
    </row>
    <row r="6" spans="1:17">
      <c r="A6" s="12" t="s">
        <v>21</v>
      </c>
      <c r="B6" s="13">
        <v>0</v>
      </c>
      <c r="C6" s="13">
        <v>0</v>
      </c>
      <c r="D6" s="13">
        <f>+B6-C6</f>
        <v>0</v>
      </c>
      <c r="E6" s="19"/>
      <c r="F6" s="19"/>
      <c r="G6" s="19"/>
      <c r="H6" s="20"/>
      <c r="I6" s="20"/>
      <c r="J6" s="20"/>
      <c r="K6" s="13"/>
      <c r="L6" s="21"/>
      <c r="M6" s="21"/>
      <c r="N6" s="21"/>
      <c r="O6" s="22"/>
      <c r="P6" s="20"/>
      <c r="Q6" s="20"/>
    </row>
    <row r="7" spans="1:17">
      <c r="A7" s="12" t="s">
        <v>22</v>
      </c>
      <c r="B7" s="13">
        <v>580000</v>
      </c>
      <c r="C7" s="13">
        <v>580000</v>
      </c>
      <c r="D7" s="13">
        <f>+B7-C7</f>
        <v>0</v>
      </c>
      <c r="E7" s="13"/>
      <c r="F7" s="36"/>
      <c r="G7" s="13">
        <f>+F7-E7</f>
        <v>0</v>
      </c>
      <c r="H7" s="23"/>
      <c r="I7" s="23"/>
      <c r="J7" s="23">
        <f>+H7-I7</f>
        <v>0</v>
      </c>
      <c r="K7" s="13"/>
      <c r="M7" s="13"/>
      <c r="N7" s="13"/>
      <c r="O7" s="13"/>
      <c r="P7" s="23"/>
      <c r="Q7" s="20"/>
    </row>
    <row r="8" spans="1:17">
      <c r="A8" s="12"/>
      <c r="B8" s="21"/>
      <c r="C8" s="21"/>
      <c r="D8" s="21"/>
      <c r="E8" s="19"/>
      <c r="F8" s="19"/>
      <c r="G8" s="19"/>
      <c r="H8" s="23"/>
      <c r="I8" s="23"/>
      <c r="J8" s="23"/>
      <c r="K8" s="21"/>
      <c r="L8" s="21"/>
      <c r="M8" s="21"/>
      <c r="N8" s="21"/>
      <c r="O8" s="22"/>
      <c r="P8" s="23"/>
      <c r="Q8" s="20"/>
    </row>
    <row r="9" spans="1:17">
      <c r="A9" s="12" t="s">
        <v>20</v>
      </c>
      <c r="B9" s="25">
        <f>+B6-B7</f>
        <v>-580000</v>
      </c>
      <c r="C9" s="25">
        <f t="shared" ref="C9" si="0">+C6-C7</f>
        <v>-580000</v>
      </c>
      <c r="D9" s="29">
        <f>B7-C7+G7+J7+K7+M7+O7+P7+Q7</f>
        <v>0</v>
      </c>
      <c r="E9" s="19"/>
      <c r="F9" s="19"/>
      <c r="G9" s="19"/>
      <c r="H9" s="23"/>
      <c r="I9" s="23"/>
      <c r="J9" s="23"/>
      <c r="K9" s="25"/>
      <c r="L9" s="21"/>
      <c r="M9" s="21"/>
      <c r="N9" s="21"/>
      <c r="O9" s="22"/>
      <c r="P9" s="20"/>
      <c r="Q9" s="20"/>
    </row>
    <row r="10" spans="1:17">
      <c r="A10" s="26"/>
      <c r="L10" s="6"/>
    </row>
    <row r="11" spans="1:17" ht="26.25">
      <c r="A11" s="105" t="s">
        <v>5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</row>
    <row r="12" spans="1:17" s="6" customFormat="1" ht="15" customHeigh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106" t="s">
        <v>44</v>
      </c>
      <c r="L12" s="106"/>
      <c r="M12" s="106"/>
      <c r="N12" s="106"/>
      <c r="O12" s="106"/>
      <c r="P12" s="27"/>
      <c r="Q12" s="27"/>
    </row>
    <row r="13" spans="1:17" s="9" customFormat="1" ht="45" customHeight="1">
      <c r="A13" s="107" t="s">
        <v>45</v>
      </c>
      <c r="B13" s="109" t="s">
        <v>18</v>
      </c>
      <c r="C13" s="111" t="s">
        <v>19</v>
      </c>
      <c r="D13" s="113" t="s">
        <v>46</v>
      </c>
      <c r="E13" s="119" t="s">
        <v>47</v>
      </c>
      <c r="F13" s="119"/>
      <c r="G13" s="119"/>
      <c r="H13" s="115" t="s">
        <v>48</v>
      </c>
      <c r="I13" s="115"/>
      <c r="J13" s="115"/>
      <c r="K13" s="116" t="s">
        <v>49</v>
      </c>
      <c r="L13" s="117"/>
      <c r="M13" s="118" t="s">
        <v>50</v>
      </c>
      <c r="N13" s="118"/>
      <c r="O13" s="7" t="s">
        <v>51</v>
      </c>
      <c r="P13" s="120" t="s">
        <v>52</v>
      </c>
      <c r="Q13" s="121" t="s">
        <v>53</v>
      </c>
    </row>
    <row r="14" spans="1:17" s="9" customFormat="1" ht="30">
      <c r="A14" s="108"/>
      <c r="B14" s="110"/>
      <c r="C14" s="112"/>
      <c r="D14" s="114"/>
      <c r="E14" s="31" t="s">
        <v>18</v>
      </c>
      <c r="F14" s="31" t="s">
        <v>19</v>
      </c>
      <c r="G14" s="31" t="s">
        <v>54</v>
      </c>
      <c r="H14" s="28" t="s">
        <v>18</v>
      </c>
      <c r="I14" s="28" t="s">
        <v>19</v>
      </c>
      <c r="J14" s="28" t="s">
        <v>55</v>
      </c>
      <c r="K14" s="10" t="s">
        <v>56</v>
      </c>
      <c r="L14" s="10" t="s">
        <v>57</v>
      </c>
      <c r="M14" s="10" t="s">
        <v>56</v>
      </c>
      <c r="N14" s="10"/>
      <c r="O14" s="11"/>
      <c r="P14" s="118"/>
      <c r="Q14" s="122"/>
    </row>
    <row r="15" spans="1:17" s="18" customFormat="1" ht="30">
      <c r="A15" s="12" t="s">
        <v>58</v>
      </c>
      <c r="B15" s="13"/>
      <c r="C15" s="13"/>
      <c r="D15" s="13">
        <f>+B15-C15</f>
        <v>0</v>
      </c>
      <c r="E15" s="14"/>
      <c r="F15" s="14"/>
      <c r="G15" s="14"/>
      <c r="H15" s="15"/>
      <c r="I15" s="15"/>
      <c r="J15" s="15"/>
      <c r="K15" s="13"/>
      <c r="L15" s="12"/>
      <c r="M15" s="12"/>
      <c r="N15" s="12"/>
      <c r="O15" s="16"/>
      <c r="P15" s="17"/>
      <c r="Q15" s="17"/>
    </row>
    <row r="16" spans="1:17">
      <c r="A16" s="12" t="s">
        <v>21</v>
      </c>
      <c r="B16" s="13"/>
      <c r="C16" s="13"/>
      <c r="D16" s="13">
        <f>+B16-C16</f>
        <v>0</v>
      </c>
      <c r="E16" s="19"/>
      <c r="F16" s="19"/>
      <c r="G16" s="19"/>
      <c r="H16" s="20"/>
      <c r="I16" s="20"/>
      <c r="J16" s="20"/>
      <c r="K16" s="13"/>
      <c r="L16" s="21"/>
      <c r="M16" s="21"/>
      <c r="N16" s="21"/>
      <c r="O16" s="22"/>
      <c r="P16" s="20"/>
      <c r="Q16" s="20"/>
    </row>
    <row r="17" spans="1:17">
      <c r="A17" s="12" t="s">
        <v>22</v>
      </c>
      <c r="B17" s="13"/>
      <c r="C17" s="13"/>
      <c r="D17" s="13">
        <f>+B17-C17</f>
        <v>0</v>
      </c>
      <c r="E17" s="13"/>
      <c r="F17" s="36"/>
      <c r="G17" s="13">
        <f>+F17-E17</f>
        <v>0</v>
      </c>
      <c r="H17" s="23"/>
      <c r="I17" s="23"/>
      <c r="J17" s="23">
        <f>+H17-I17</f>
        <v>0</v>
      </c>
      <c r="K17" s="13"/>
      <c r="M17" s="13"/>
      <c r="N17" s="13"/>
      <c r="O17" s="22"/>
      <c r="P17" s="23"/>
      <c r="Q17" s="20"/>
    </row>
    <row r="18" spans="1:17" ht="30">
      <c r="A18" s="12" t="s">
        <v>59</v>
      </c>
      <c r="B18" s="13">
        <f>B9</f>
        <v>-580000</v>
      </c>
      <c r="C18" s="13">
        <f>C9</f>
        <v>-580000</v>
      </c>
      <c r="D18" s="21"/>
      <c r="E18" s="19"/>
      <c r="F18" s="19"/>
      <c r="G18" s="19"/>
      <c r="H18" s="23"/>
      <c r="I18" s="23"/>
      <c r="J18" s="23"/>
      <c r="K18" s="21"/>
      <c r="L18" s="21"/>
      <c r="M18" s="21"/>
      <c r="N18" s="21"/>
      <c r="O18" s="22"/>
      <c r="P18" s="23"/>
      <c r="Q18" s="20"/>
    </row>
    <row r="19" spans="1:17">
      <c r="A19" s="12" t="s">
        <v>20</v>
      </c>
      <c r="B19" s="25">
        <f>+B16-B17+B18</f>
        <v>-580000</v>
      </c>
      <c r="C19" s="25">
        <f>+C16-C17+C18</f>
        <v>-580000</v>
      </c>
      <c r="D19" s="25">
        <f>B17-C17+E17+J17+K17+M17+O17+P17+Q17</f>
        <v>0</v>
      </c>
      <c r="E19" s="19"/>
      <c r="F19" s="19"/>
      <c r="G19" s="19"/>
      <c r="H19" s="23"/>
      <c r="I19" s="23"/>
      <c r="J19" s="23"/>
      <c r="K19" s="25"/>
      <c r="L19" s="21"/>
      <c r="M19" s="21"/>
      <c r="N19" s="21"/>
      <c r="O19" s="22"/>
      <c r="P19" s="20"/>
      <c r="Q19" s="20"/>
    </row>
    <row r="21" spans="1:17" ht="26.25">
      <c r="A21" s="105" t="s">
        <v>6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</row>
    <row r="22" spans="1:17" s="6" customFormat="1" ht="15" customHeigh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106" t="s">
        <v>44</v>
      </c>
      <c r="L22" s="106"/>
      <c r="M22" s="106"/>
      <c r="N22" s="106"/>
      <c r="O22" s="106"/>
      <c r="P22" s="27"/>
      <c r="Q22" s="27"/>
    </row>
    <row r="23" spans="1:17" s="9" customFormat="1" ht="45" customHeight="1">
      <c r="A23" s="107" t="s">
        <v>45</v>
      </c>
      <c r="B23" s="109" t="s">
        <v>18</v>
      </c>
      <c r="C23" s="111" t="s">
        <v>19</v>
      </c>
      <c r="D23" s="113" t="s">
        <v>46</v>
      </c>
      <c r="E23" s="119" t="s">
        <v>47</v>
      </c>
      <c r="F23" s="119"/>
      <c r="G23" s="119"/>
      <c r="H23" s="115" t="s">
        <v>48</v>
      </c>
      <c r="I23" s="115"/>
      <c r="J23" s="115"/>
      <c r="K23" s="116" t="s">
        <v>49</v>
      </c>
      <c r="L23" s="117"/>
      <c r="M23" s="118" t="s">
        <v>50</v>
      </c>
      <c r="N23" s="118"/>
      <c r="O23" s="7" t="s">
        <v>51</v>
      </c>
      <c r="P23" s="120" t="s">
        <v>52</v>
      </c>
      <c r="Q23" s="121" t="s">
        <v>53</v>
      </c>
    </row>
    <row r="24" spans="1:17" s="9" customFormat="1" ht="30">
      <c r="A24" s="108"/>
      <c r="B24" s="110"/>
      <c r="C24" s="112"/>
      <c r="D24" s="114"/>
      <c r="E24" s="31" t="s">
        <v>18</v>
      </c>
      <c r="F24" s="31" t="s">
        <v>19</v>
      </c>
      <c r="G24" s="31" t="s">
        <v>54</v>
      </c>
      <c r="H24" s="28" t="s">
        <v>18</v>
      </c>
      <c r="I24" s="28" t="s">
        <v>19</v>
      </c>
      <c r="J24" s="28" t="s">
        <v>55</v>
      </c>
      <c r="K24" s="10" t="s">
        <v>56</v>
      </c>
      <c r="L24" s="10" t="s">
        <v>57</v>
      </c>
      <c r="M24" s="10" t="s">
        <v>56</v>
      </c>
      <c r="N24" s="10"/>
      <c r="O24" s="11"/>
      <c r="P24" s="118"/>
      <c r="Q24" s="122"/>
    </row>
    <row r="25" spans="1:17" s="18" customFormat="1" ht="30">
      <c r="A25" s="12" t="s">
        <v>58</v>
      </c>
      <c r="B25" s="13"/>
      <c r="C25" s="13"/>
      <c r="D25" s="13">
        <f>+B25-C25</f>
        <v>0</v>
      </c>
      <c r="E25" s="14"/>
      <c r="F25" s="14"/>
      <c r="G25" s="14"/>
      <c r="H25" s="15"/>
      <c r="I25" s="15"/>
      <c r="J25" s="15"/>
      <c r="K25" s="13"/>
      <c r="L25" s="12"/>
      <c r="M25" s="12"/>
      <c r="N25" s="12"/>
      <c r="O25" s="16"/>
      <c r="P25" s="17"/>
      <c r="Q25" s="17"/>
    </row>
    <row r="26" spans="1:17">
      <c r="A26" s="12" t="s">
        <v>21</v>
      </c>
      <c r="B26" s="13"/>
      <c r="C26" s="13"/>
      <c r="D26" s="13">
        <f>+B26-C26</f>
        <v>0</v>
      </c>
      <c r="E26" s="19"/>
      <c r="F26" s="19"/>
      <c r="G26" s="19"/>
      <c r="H26" s="20"/>
      <c r="I26" s="20"/>
      <c r="J26" s="20"/>
      <c r="K26" s="13"/>
      <c r="L26" s="21"/>
      <c r="M26" s="21"/>
      <c r="N26" s="21"/>
      <c r="O26" s="22"/>
      <c r="P26" s="20"/>
      <c r="Q26" s="20"/>
    </row>
    <row r="27" spans="1:17">
      <c r="A27" s="12" t="s">
        <v>22</v>
      </c>
      <c r="B27" s="13"/>
      <c r="C27" s="13"/>
      <c r="D27" s="13">
        <f>+B27-C27</f>
        <v>0</v>
      </c>
      <c r="E27" s="13"/>
      <c r="F27" s="36"/>
      <c r="G27" s="13">
        <f>+F27-E27</f>
        <v>0</v>
      </c>
      <c r="H27" s="23"/>
      <c r="I27" s="23"/>
      <c r="J27" s="23">
        <f>+H27-I27</f>
        <v>0</v>
      </c>
      <c r="K27" s="13"/>
      <c r="M27" s="13"/>
      <c r="N27" s="13"/>
      <c r="O27" s="22"/>
      <c r="P27" s="23"/>
      <c r="Q27" s="20"/>
    </row>
    <row r="28" spans="1:17" ht="30">
      <c r="A28" s="12" t="s">
        <v>59</v>
      </c>
      <c r="B28" s="13">
        <f>B19</f>
        <v>-580000</v>
      </c>
      <c r="C28" s="13">
        <f>C19</f>
        <v>-580000</v>
      </c>
      <c r="D28" s="21"/>
      <c r="E28" s="19"/>
      <c r="F28" s="19"/>
      <c r="G28" s="19"/>
      <c r="H28" s="23"/>
      <c r="I28" s="23"/>
      <c r="J28" s="23"/>
      <c r="K28" s="21"/>
      <c r="L28" s="21"/>
      <c r="M28" s="21"/>
      <c r="N28" s="21"/>
      <c r="O28" s="22"/>
      <c r="P28" s="23"/>
      <c r="Q28" s="20"/>
    </row>
    <row r="29" spans="1:17">
      <c r="A29" s="12" t="s">
        <v>20</v>
      </c>
      <c r="B29" s="25">
        <f>+B26-B27+B28</f>
        <v>-580000</v>
      </c>
      <c r="C29" s="25">
        <f>+C26-C27+C28</f>
        <v>-580000</v>
      </c>
      <c r="D29" s="25">
        <f>B27-C27+E27+J27+K27+M27+O27+P27+Q27</f>
        <v>0</v>
      </c>
      <c r="E29" s="19"/>
      <c r="F29" s="19"/>
      <c r="G29" s="19"/>
      <c r="H29" s="23"/>
      <c r="I29" s="23"/>
      <c r="J29" s="23"/>
      <c r="K29" s="25"/>
      <c r="L29" s="21"/>
      <c r="M29" s="21"/>
      <c r="N29" s="21"/>
      <c r="O29" s="22"/>
      <c r="P29" s="20"/>
      <c r="Q29" s="20"/>
    </row>
    <row r="31" spans="1:17" ht="26.25">
      <c r="A31" s="105" t="s">
        <v>7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</row>
    <row r="32" spans="1:17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106" t="s">
        <v>44</v>
      </c>
      <c r="L32" s="106"/>
      <c r="M32" s="106"/>
      <c r="N32" s="106"/>
      <c r="O32" s="106"/>
      <c r="P32" s="27"/>
      <c r="Q32" s="27"/>
    </row>
    <row r="33" spans="1:17" ht="60">
      <c r="A33" s="107" t="s">
        <v>45</v>
      </c>
      <c r="B33" s="109" t="s">
        <v>18</v>
      </c>
      <c r="C33" s="111" t="s">
        <v>19</v>
      </c>
      <c r="D33" s="113" t="s">
        <v>46</v>
      </c>
      <c r="E33" s="119" t="s">
        <v>47</v>
      </c>
      <c r="F33" s="119"/>
      <c r="G33" s="119"/>
      <c r="H33" s="115" t="s">
        <v>48</v>
      </c>
      <c r="I33" s="115"/>
      <c r="J33" s="115"/>
      <c r="K33" s="116" t="s">
        <v>49</v>
      </c>
      <c r="L33" s="117"/>
      <c r="M33" s="118" t="s">
        <v>50</v>
      </c>
      <c r="N33" s="118"/>
      <c r="O33" s="7" t="s">
        <v>51</v>
      </c>
      <c r="P33" s="120" t="s">
        <v>52</v>
      </c>
      <c r="Q33" s="121" t="s">
        <v>53</v>
      </c>
    </row>
    <row r="34" spans="1:17" ht="30">
      <c r="A34" s="108"/>
      <c r="B34" s="110"/>
      <c r="C34" s="112"/>
      <c r="D34" s="114"/>
      <c r="E34" s="31" t="s">
        <v>18</v>
      </c>
      <c r="F34" s="31" t="s">
        <v>19</v>
      </c>
      <c r="G34" s="31" t="s">
        <v>54</v>
      </c>
      <c r="H34" s="28" t="s">
        <v>18</v>
      </c>
      <c r="I34" s="28" t="s">
        <v>19</v>
      </c>
      <c r="J34" s="28" t="s">
        <v>55</v>
      </c>
      <c r="K34" s="10" t="s">
        <v>56</v>
      </c>
      <c r="L34" s="10" t="s">
        <v>57</v>
      </c>
      <c r="M34" s="10" t="s">
        <v>56</v>
      </c>
      <c r="N34" s="10"/>
      <c r="O34" s="11"/>
      <c r="P34" s="118"/>
      <c r="Q34" s="122"/>
    </row>
    <row r="35" spans="1:17" ht="30">
      <c r="A35" s="12" t="s">
        <v>58</v>
      </c>
      <c r="B35" s="13"/>
      <c r="C35" s="13"/>
      <c r="D35" s="13">
        <f t="shared" ref="D35:D37" si="1">+B35-C35</f>
        <v>0</v>
      </c>
      <c r="E35" s="14"/>
      <c r="F35" s="14"/>
      <c r="G35" s="14"/>
      <c r="H35" s="15"/>
      <c r="I35" s="15"/>
      <c r="J35" s="15"/>
      <c r="K35" s="13"/>
      <c r="L35" s="12"/>
      <c r="M35" s="12"/>
      <c r="N35" s="12"/>
      <c r="O35" s="16"/>
      <c r="P35" s="17"/>
      <c r="Q35" s="17"/>
    </row>
    <row r="36" spans="1:17">
      <c r="A36" s="12" t="s">
        <v>21</v>
      </c>
      <c r="B36" s="13"/>
      <c r="C36" s="13"/>
      <c r="D36" s="13">
        <f t="shared" si="1"/>
        <v>0</v>
      </c>
      <c r="E36" s="19"/>
      <c r="F36" s="19"/>
      <c r="G36" s="19"/>
      <c r="H36" s="20"/>
      <c r="I36" s="20"/>
      <c r="J36" s="20"/>
      <c r="K36" s="13"/>
      <c r="L36" s="21"/>
      <c r="M36" s="21"/>
      <c r="N36" s="21"/>
      <c r="O36" s="22"/>
      <c r="P36" s="20"/>
      <c r="Q36" s="20"/>
    </row>
    <row r="37" spans="1:17">
      <c r="A37" s="12" t="s">
        <v>22</v>
      </c>
      <c r="B37" s="13"/>
      <c r="C37" s="13"/>
      <c r="D37" s="13">
        <f t="shared" si="1"/>
        <v>0</v>
      </c>
      <c r="E37" s="13"/>
      <c r="F37" s="36"/>
      <c r="G37" s="13">
        <f>+F37-E37</f>
        <v>0</v>
      </c>
      <c r="H37" s="23"/>
      <c r="I37" s="23"/>
      <c r="J37" s="23">
        <f t="shared" ref="J37" si="2">+H37-I37</f>
        <v>0</v>
      </c>
      <c r="K37" s="13"/>
      <c r="M37" s="13"/>
      <c r="N37" s="13"/>
      <c r="O37" s="22"/>
      <c r="P37" s="23"/>
      <c r="Q37" s="20"/>
    </row>
    <row r="38" spans="1:17" ht="30">
      <c r="A38" s="12" t="s">
        <v>59</v>
      </c>
      <c r="B38" s="13">
        <f t="shared" ref="B38:C38" si="3">B29</f>
        <v>-580000</v>
      </c>
      <c r="C38" s="13">
        <f t="shared" si="3"/>
        <v>-580000</v>
      </c>
      <c r="D38" s="21"/>
      <c r="E38" s="19"/>
      <c r="F38" s="19"/>
      <c r="G38" s="19"/>
      <c r="H38" s="23"/>
      <c r="I38" s="23"/>
      <c r="J38" s="23"/>
      <c r="K38" s="21"/>
      <c r="L38" s="21"/>
      <c r="M38" s="21"/>
      <c r="N38" s="21"/>
      <c r="O38" s="22"/>
      <c r="P38" s="23"/>
      <c r="Q38" s="20"/>
    </row>
    <row r="39" spans="1:17">
      <c r="A39" s="12" t="s">
        <v>20</v>
      </c>
      <c r="B39" s="25">
        <f t="shared" ref="B39:C39" si="4">+B36-B37+B38</f>
        <v>-580000</v>
      </c>
      <c r="C39" s="25">
        <f t="shared" si="4"/>
        <v>-580000</v>
      </c>
      <c r="D39" s="25">
        <f t="shared" ref="D39" si="5">B37-C37+E37+J37+K37+M37+O37+P37+Q37</f>
        <v>0</v>
      </c>
      <c r="E39" s="19"/>
      <c r="F39" s="19"/>
      <c r="G39" s="19"/>
      <c r="H39" s="23"/>
      <c r="I39" s="23"/>
      <c r="J39" s="23"/>
      <c r="K39" s="25"/>
      <c r="L39" s="21"/>
      <c r="M39" s="21"/>
      <c r="N39" s="21"/>
      <c r="O39" s="22"/>
      <c r="P39" s="20"/>
      <c r="Q39" s="20"/>
    </row>
    <row r="41" spans="1:17" ht="26.25">
      <c r="A41" s="105" t="s">
        <v>8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</row>
    <row r="42" spans="1:17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106" t="s">
        <v>44</v>
      </c>
      <c r="L42" s="106"/>
      <c r="M42" s="106"/>
      <c r="N42" s="106"/>
      <c r="O42" s="106"/>
      <c r="P42" s="27"/>
      <c r="Q42" s="27"/>
    </row>
    <row r="43" spans="1:17" ht="60">
      <c r="A43" s="107" t="s">
        <v>45</v>
      </c>
      <c r="B43" s="109" t="s">
        <v>18</v>
      </c>
      <c r="C43" s="111" t="s">
        <v>19</v>
      </c>
      <c r="D43" s="113" t="s">
        <v>46</v>
      </c>
      <c r="E43" s="119" t="s">
        <v>47</v>
      </c>
      <c r="F43" s="119"/>
      <c r="G43" s="119"/>
      <c r="H43" s="115" t="s">
        <v>48</v>
      </c>
      <c r="I43" s="115"/>
      <c r="J43" s="115"/>
      <c r="K43" s="116" t="s">
        <v>49</v>
      </c>
      <c r="L43" s="117"/>
      <c r="M43" s="118" t="s">
        <v>50</v>
      </c>
      <c r="N43" s="118"/>
      <c r="O43" s="7" t="s">
        <v>51</v>
      </c>
      <c r="P43" s="120" t="s">
        <v>52</v>
      </c>
      <c r="Q43" s="121" t="s">
        <v>53</v>
      </c>
    </row>
    <row r="44" spans="1:17" ht="30">
      <c r="A44" s="108"/>
      <c r="B44" s="110"/>
      <c r="C44" s="112"/>
      <c r="D44" s="114"/>
      <c r="E44" s="31" t="s">
        <v>18</v>
      </c>
      <c r="F44" s="31" t="s">
        <v>19</v>
      </c>
      <c r="G44" s="31" t="s">
        <v>54</v>
      </c>
      <c r="H44" s="28" t="s">
        <v>18</v>
      </c>
      <c r="I44" s="28" t="s">
        <v>19</v>
      </c>
      <c r="J44" s="28" t="s">
        <v>55</v>
      </c>
      <c r="K44" s="10" t="s">
        <v>56</v>
      </c>
      <c r="L44" s="10" t="s">
        <v>57</v>
      </c>
      <c r="M44" s="10" t="s">
        <v>56</v>
      </c>
      <c r="N44" s="10"/>
      <c r="O44" s="11"/>
      <c r="P44" s="118"/>
      <c r="Q44" s="122"/>
    </row>
    <row r="45" spans="1:17" ht="30">
      <c r="A45" s="12" t="s">
        <v>58</v>
      </c>
      <c r="B45" s="13"/>
      <c r="C45" s="13"/>
      <c r="D45" s="13">
        <f t="shared" ref="D45:D47" si="6">+B45-C45</f>
        <v>0</v>
      </c>
      <c r="E45" s="14"/>
      <c r="F45" s="14"/>
      <c r="G45" s="14"/>
      <c r="H45" s="15"/>
      <c r="I45" s="15"/>
      <c r="J45" s="15"/>
      <c r="K45" s="13"/>
      <c r="L45" s="12"/>
      <c r="M45" s="12"/>
      <c r="N45" s="12"/>
      <c r="O45" s="16"/>
      <c r="P45" s="17"/>
      <c r="Q45" s="17"/>
    </row>
    <row r="46" spans="1:17">
      <c r="A46" s="12" t="s">
        <v>21</v>
      </c>
      <c r="B46" s="13"/>
      <c r="C46" s="13"/>
      <c r="D46" s="13">
        <f t="shared" si="6"/>
        <v>0</v>
      </c>
      <c r="E46" s="19"/>
      <c r="F46" s="19"/>
      <c r="G46" s="19"/>
      <c r="H46" s="20"/>
      <c r="I46" s="20"/>
      <c r="J46" s="20"/>
      <c r="K46" s="13"/>
      <c r="L46" s="21"/>
      <c r="M46" s="21"/>
      <c r="N46" s="21"/>
      <c r="O46" s="22"/>
      <c r="P46" s="20"/>
      <c r="Q46" s="20"/>
    </row>
    <row r="47" spans="1:17">
      <c r="A47" s="12" t="s">
        <v>22</v>
      </c>
      <c r="B47" s="13"/>
      <c r="C47" s="13"/>
      <c r="D47" s="13">
        <f t="shared" si="6"/>
        <v>0</v>
      </c>
      <c r="E47" s="13"/>
      <c r="F47" s="36"/>
      <c r="G47" s="13">
        <f>+F47-E47</f>
        <v>0</v>
      </c>
      <c r="H47" s="23"/>
      <c r="I47" s="23"/>
      <c r="J47" s="23">
        <f t="shared" ref="J47" si="7">+H47-I47</f>
        <v>0</v>
      </c>
      <c r="K47" s="13"/>
      <c r="M47" s="13"/>
      <c r="N47" s="13"/>
      <c r="O47" s="22"/>
      <c r="P47" s="23"/>
      <c r="Q47" s="20"/>
    </row>
    <row r="48" spans="1:17" ht="30">
      <c r="A48" s="12" t="s">
        <v>59</v>
      </c>
      <c r="B48" s="13">
        <f t="shared" ref="B48:C48" si="8">B39</f>
        <v>-580000</v>
      </c>
      <c r="C48" s="13">
        <f t="shared" si="8"/>
        <v>-580000</v>
      </c>
      <c r="D48" s="21"/>
      <c r="E48" s="19"/>
      <c r="F48" s="19"/>
      <c r="G48" s="19"/>
      <c r="H48" s="23"/>
      <c r="I48" s="23"/>
      <c r="J48" s="23"/>
      <c r="K48" s="21"/>
      <c r="L48" s="21"/>
      <c r="M48" s="21"/>
      <c r="N48" s="21"/>
      <c r="O48" s="22"/>
      <c r="P48" s="23"/>
      <c r="Q48" s="20"/>
    </row>
    <row r="49" spans="1:17">
      <c r="A49" s="12" t="s">
        <v>20</v>
      </c>
      <c r="B49" s="25">
        <f t="shared" ref="B49:C49" si="9">+B46-B47+B48</f>
        <v>-580000</v>
      </c>
      <c r="C49" s="25">
        <f t="shared" si="9"/>
        <v>-580000</v>
      </c>
      <c r="D49" s="25">
        <f t="shared" ref="D49" si="10">B47-C47+E47+J47+K47+M47+O47+P47+Q47</f>
        <v>0</v>
      </c>
      <c r="E49" s="19"/>
      <c r="F49" s="19"/>
      <c r="G49" s="19"/>
      <c r="H49" s="23"/>
      <c r="I49" s="23"/>
      <c r="J49" s="23"/>
      <c r="K49" s="25"/>
      <c r="L49" s="21"/>
      <c r="M49" s="21"/>
      <c r="N49" s="21"/>
      <c r="O49" s="22"/>
      <c r="P49" s="20"/>
      <c r="Q49" s="20"/>
    </row>
    <row r="51" spans="1:17" ht="26.25">
      <c r="A51" s="105" t="s">
        <v>9</v>
      </c>
      <c r="B51" s="105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</row>
    <row r="52" spans="1:17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106" t="s">
        <v>44</v>
      </c>
      <c r="L52" s="106"/>
      <c r="M52" s="106"/>
      <c r="N52" s="106"/>
      <c r="O52" s="106"/>
      <c r="P52" s="27"/>
      <c r="Q52" s="27"/>
    </row>
    <row r="53" spans="1:17" ht="60">
      <c r="A53" s="107" t="s">
        <v>45</v>
      </c>
      <c r="B53" s="109" t="s">
        <v>18</v>
      </c>
      <c r="C53" s="111" t="s">
        <v>19</v>
      </c>
      <c r="D53" s="113" t="s">
        <v>46</v>
      </c>
      <c r="E53" s="119" t="s">
        <v>47</v>
      </c>
      <c r="F53" s="119"/>
      <c r="G53" s="119"/>
      <c r="H53" s="115" t="s">
        <v>48</v>
      </c>
      <c r="I53" s="115"/>
      <c r="J53" s="115"/>
      <c r="K53" s="116" t="s">
        <v>49</v>
      </c>
      <c r="L53" s="117"/>
      <c r="M53" s="118" t="s">
        <v>50</v>
      </c>
      <c r="N53" s="118"/>
      <c r="O53" s="7" t="s">
        <v>51</v>
      </c>
      <c r="P53" s="120" t="s">
        <v>52</v>
      </c>
      <c r="Q53" s="121" t="s">
        <v>53</v>
      </c>
    </row>
    <row r="54" spans="1:17" ht="30">
      <c r="A54" s="108"/>
      <c r="B54" s="110"/>
      <c r="C54" s="112"/>
      <c r="D54" s="114"/>
      <c r="E54" s="31" t="s">
        <v>18</v>
      </c>
      <c r="F54" s="31" t="s">
        <v>19</v>
      </c>
      <c r="G54" s="31" t="s">
        <v>54</v>
      </c>
      <c r="H54" s="28" t="s">
        <v>18</v>
      </c>
      <c r="I54" s="28" t="s">
        <v>19</v>
      </c>
      <c r="J54" s="28" t="s">
        <v>55</v>
      </c>
      <c r="K54" s="10" t="s">
        <v>56</v>
      </c>
      <c r="L54" s="10" t="s">
        <v>57</v>
      </c>
      <c r="M54" s="10" t="s">
        <v>56</v>
      </c>
      <c r="N54" s="10"/>
      <c r="O54" s="11"/>
      <c r="P54" s="118"/>
      <c r="Q54" s="122"/>
    </row>
    <row r="55" spans="1:17" ht="30">
      <c r="A55" s="12" t="s">
        <v>58</v>
      </c>
      <c r="B55" s="13"/>
      <c r="C55" s="13"/>
      <c r="D55" s="13">
        <f t="shared" ref="D55:D57" si="11">+B55-C55</f>
        <v>0</v>
      </c>
      <c r="E55" s="14"/>
      <c r="F55" s="14"/>
      <c r="G55" s="14"/>
      <c r="H55" s="15"/>
      <c r="I55" s="15"/>
      <c r="J55" s="15"/>
      <c r="K55" s="13"/>
      <c r="L55" s="12"/>
      <c r="M55" s="12"/>
      <c r="N55" s="12"/>
      <c r="O55" s="16"/>
      <c r="P55" s="17"/>
      <c r="Q55" s="17"/>
    </row>
    <row r="56" spans="1:17">
      <c r="A56" s="12" t="s">
        <v>21</v>
      </c>
      <c r="B56" s="13"/>
      <c r="C56" s="13"/>
      <c r="D56" s="13">
        <f t="shared" si="11"/>
        <v>0</v>
      </c>
      <c r="E56" s="19"/>
      <c r="F56" s="19"/>
      <c r="G56" s="19"/>
      <c r="H56" s="20"/>
      <c r="I56" s="20"/>
      <c r="J56" s="20"/>
      <c r="K56" s="13"/>
      <c r="L56" s="21"/>
      <c r="M56" s="21"/>
      <c r="N56" s="21"/>
      <c r="O56" s="22"/>
      <c r="P56" s="20"/>
      <c r="Q56" s="20"/>
    </row>
    <row r="57" spans="1:17">
      <c r="A57" s="12" t="s">
        <v>22</v>
      </c>
      <c r="B57" s="13"/>
      <c r="C57" s="13"/>
      <c r="D57" s="13">
        <f t="shared" si="11"/>
        <v>0</v>
      </c>
      <c r="E57" s="13"/>
      <c r="F57" s="36"/>
      <c r="G57" s="13">
        <f>+F57-E57</f>
        <v>0</v>
      </c>
      <c r="H57" s="23"/>
      <c r="I57" s="23"/>
      <c r="J57" s="23">
        <f t="shared" ref="J57" si="12">+H57-I57</f>
        <v>0</v>
      </c>
      <c r="K57" s="13"/>
      <c r="M57" s="13"/>
      <c r="N57" s="13"/>
      <c r="O57" s="22"/>
      <c r="P57" s="23"/>
      <c r="Q57" s="20"/>
    </row>
    <row r="58" spans="1:17" ht="30">
      <c r="A58" s="12" t="s">
        <v>59</v>
      </c>
      <c r="B58" s="13">
        <f t="shared" ref="B58:C58" si="13">B49</f>
        <v>-580000</v>
      </c>
      <c r="C58" s="13">
        <f t="shared" si="13"/>
        <v>-580000</v>
      </c>
      <c r="D58" s="21"/>
      <c r="E58" s="19"/>
      <c r="F58" s="19"/>
      <c r="G58" s="19"/>
      <c r="H58" s="23"/>
      <c r="I58" s="23"/>
      <c r="J58" s="23"/>
      <c r="K58" s="21"/>
      <c r="L58" s="21"/>
      <c r="M58" s="21"/>
      <c r="N58" s="21"/>
      <c r="O58" s="22"/>
      <c r="P58" s="23"/>
      <c r="Q58" s="20"/>
    </row>
    <row r="59" spans="1:17">
      <c r="A59" s="12" t="s">
        <v>20</v>
      </c>
      <c r="B59" s="25">
        <f t="shared" ref="B59:C59" si="14">+B56-B57+B58</f>
        <v>-580000</v>
      </c>
      <c r="C59" s="25">
        <f t="shared" si="14"/>
        <v>-580000</v>
      </c>
      <c r="D59" s="25">
        <f t="shared" ref="D59" si="15">B57-C57+E57+J57+K57+M57+O57+P57+Q57</f>
        <v>0</v>
      </c>
      <c r="E59" s="19"/>
      <c r="F59" s="19"/>
      <c r="G59" s="19"/>
      <c r="H59" s="23"/>
      <c r="I59" s="23"/>
      <c r="J59" s="23"/>
      <c r="K59" s="25"/>
      <c r="L59" s="21"/>
      <c r="M59" s="21"/>
      <c r="N59" s="21"/>
      <c r="O59" s="22"/>
      <c r="P59" s="20"/>
      <c r="Q59" s="20"/>
    </row>
    <row r="61" spans="1:17" ht="26.25">
      <c r="A61" s="105" t="s">
        <v>10</v>
      </c>
      <c r="B61" s="105"/>
      <c r="C61" s="1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</row>
    <row r="62" spans="1:17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106" t="s">
        <v>44</v>
      </c>
      <c r="L62" s="106"/>
      <c r="M62" s="106"/>
      <c r="N62" s="106"/>
      <c r="O62" s="106"/>
      <c r="P62" s="27"/>
      <c r="Q62" s="27"/>
    </row>
    <row r="63" spans="1:17" ht="60">
      <c r="A63" s="107" t="s">
        <v>45</v>
      </c>
      <c r="B63" s="109" t="s">
        <v>18</v>
      </c>
      <c r="C63" s="111" t="s">
        <v>19</v>
      </c>
      <c r="D63" s="113" t="s">
        <v>46</v>
      </c>
      <c r="E63" s="119" t="s">
        <v>47</v>
      </c>
      <c r="F63" s="119"/>
      <c r="G63" s="119"/>
      <c r="H63" s="115" t="s">
        <v>48</v>
      </c>
      <c r="I63" s="115"/>
      <c r="J63" s="115"/>
      <c r="K63" s="116" t="s">
        <v>49</v>
      </c>
      <c r="L63" s="117"/>
      <c r="M63" s="118" t="s">
        <v>50</v>
      </c>
      <c r="N63" s="118"/>
      <c r="O63" s="7" t="s">
        <v>51</v>
      </c>
      <c r="P63" s="120" t="s">
        <v>52</v>
      </c>
      <c r="Q63" s="121" t="s">
        <v>53</v>
      </c>
    </row>
    <row r="64" spans="1:17" ht="30">
      <c r="A64" s="108"/>
      <c r="B64" s="110"/>
      <c r="C64" s="112"/>
      <c r="D64" s="114"/>
      <c r="E64" s="31" t="s">
        <v>18</v>
      </c>
      <c r="F64" s="31" t="s">
        <v>19</v>
      </c>
      <c r="G64" s="31" t="s">
        <v>54</v>
      </c>
      <c r="H64" s="28" t="s">
        <v>18</v>
      </c>
      <c r="I64" s="28" t="s">
        <v>19</v>
      </c>
      <c r="J64" s="28" t="s">
        <v>55</v>
      </c>
      <c r="K64" s="10" t="s">
        <v>56</v>
      </c>
      <c r="L64" s="10" t="s">
        <v>57</v>
      </c>
      <c r="M64" s="10" t="s">
        <v>56</v>
      </c>
      <c r="N64" s="10"/>
      <c r="O64" s="11"/>
      <c r="P64" s="118"/>
      <c r="Q64" s="122"/>
    </row>
    <row r="65" spans="1:17" ht="30">
      <c r="A65" s="12" t="s">
        <v>58</v>
      </c>
      <c r="B65" s="13"/>
      <c r="C65" s="13"/>
      <c r="D65" s="13">
        <f t="shared" ref="D65:D67" si="16">+B65-C65</f>
        <v>0</v>
      </c>
      <c r="E65" s="14"/>
      <c r="F65" s="14"/>
      <c r="G65" s="14"/>
      <c r="H65" s="15"/>
      <c r="I65" s="15"/>
      <c r="J65" s="15"/>
      <c r="K65" s="13"/>
      <c r="L65" s="12"/>
      <c r="M65" s="12"/>
      <c r="N65" s="12"/>
      <c r="O65" s="16"/>
      <c r="P65" s="17"/>
      <c r="Q65" s="17"/>
    </row>
    <row r="66" spans="1:17">
      <c r="A66" s="12" t="s">
        <v>21</v>
      </c>
      <c r="B66" s="13"/>
      <c r="C66" s="13"/>
      <c r="D66" s="13">
        <f t="shared" si="16"/>
        <v>0</v>
      </c>
      <c r="E66" s="19"/>
      <c r="F66" s="19"/>
      <c r="G66" s="19"/>
      <c r="H66" s="20"/>
      <c r="I66" s="20"/>
      <c r="J66" s="20"/>
      <c r="K66" s="13"/>
      <c r="L66" s="21"/>
      <c r="M66" s="21"/>
      <c r="N66" s="21"/>
      <c r="O66" s="22"/>
      <c r="P66" s="20"/>
      <c r="Q66" s="20"/>
    </row>
    <row r="67" spans="1:17">
      <c r="A67" s="12" t="s">
        <v>22</v>
      </c>
      <c r="B67" s="13"/>
      <c r="C67" s="13"/>
      <c r="D67" s="13">
        <f t="shared" si="16"/>
        <v>0</v>
      </c>
      <c r="E67" s="13"/>
      <c r="F67" s="36"/>
      <c r="G67" s="13">
        <f>+F67-E67</f>
        <v>0</v>
      </c>
      <c r="H67" s="23"/>
      <c r="I67" s="23"/>
      <c r="J67" s="23">
        <f t="shared" ref="J67" si="17">+H67-I67</f>
        <v>0</v>
      </c>
      <c r="K67" s="13"/>
      <c r="M67" s="13"/>
      <c r="N67" s="13"/>
      <c r="O67" s="22"/>
      <c r="P67" s="23"/>
      <c r="Q67" s="20"/>
    </row>
    <row r="68" spans="1:17" ht="30">
      <c r="A68" s="12" t="s">
        <v>59</v>
      </c>
      <c r="B68" s="13">
        <f t="shared" ref="B68:C68" si="18">B59</f>
        <v>-580000</v>
      </c>
      <c r="C68" s="13">
        <f t="shared" si="18"/>
        <v>-580000</v>
      </c>
      <c r="D68" s="21"/>
      <c r="E68" s="19"/>
      <c r="F68" s="19"/>
      <c r="G68" s="19"/>
      <c r="H68" s="23"/>
      <c r="I68" s="23"/>
      <c r="J68" s="23"/>
      <c r="K68" s="21"/>
      <c r="L68" s="21"/>
      <c r="M68" s="21"/>
      <c r="N68" s="21"/>
      <c r="O68" s="22"/>
      <c r="P68" s="23"/>
      <c r="Q68" s="20"/>
    </row>
    <row r="69" spans="1:17">
      <c r="A69" s="12" t="s">
        <v>20</v>
      </c>
      <c r="B69" s="25">
        <f t="shared" ref="B69:C69" si="19">+B66-B67+B68</f>
        <v>-580000</v>
      </c>
      <c r="C69" s="25">
        <f t="shared" si="19"/>
        <v>-580000</v>
      </c>
      <c r="D69" s="25">
        <f t="shared" ref="D69" si="20">B67-C67+E67+J67+K67+M67+O67+P67+Q67</f>
        <v>0</v>
      </c>
      <c r="E69" s="19"/>
      <c r="F69" s="19"/>
      <c r="G69" s="19"/>
      <c r="H69" s="23"/>
      <c r="I69" s="23"/>
      <c r="J69" s="23"/>
      <c r="K69" s="25"/>
      <c r="L69" s="21"/>
      <c r="M69" s="21"/>
      <c r="N69" s="21"/>
      <c r="O69" s="22"/>
      <c r="P69" s="20"/>
      <c r="Q69" s="20"/>
    </row>
    <row r="71" spans="1:17" ht="26.25">
      <c r="A71" s="105" t="s">
        <v>11</v>
      </c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5"/>
    </row>
    <row r="72" spans="1:17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106" t="s">
        <v>44</v>
      </c>
      <c r="L72" s="106"/>
      <c r="M72" s="106"/>
      <c r="N72" s="106"/>
      <c r="O72" s="106"/>
      <c r="P72" s="27"/>
      <c r="Q72" s="27"/>
    </row>
    <row r="73" spans="1:17" ht="60">
      <c r="A73" s="107" t="s">
        <v>45</v>
      </c>
      <c r="B73" s="109" t="s">
        <v>18</v>
      </c>
      <c r="C73" s="111" t="s">
        <v>19</v>
      </c>
      <c r="D73" s="113" t="s">
        <v>46</v>
      </c>
      <c r="E73" s="119" t="s">
        <v>47</v>
      </c>
      <c r="F73" s="119"/>
      <c r="G73" s="119"/>
      <c r="H73" s="115" t="s">
        <v>48</v>
      </c>
      <c r="I73" s="115"/>
      <c r="J73" s="115"/>
      <c r="K73" s="116" t="s">
        <v>49</v>
      </c>
      <c r="L73" s="117"/>
      <c r="M73" s="118" t="s">
        <v>50</v>
      </c>
      <c r="N73" s="118"/>
      <c r="O73" s="7" t="s">
        <v>51</v>
      </c>
      <c r="P73" s="120" t="s">
        <v>52</v>
      </c>
      <c r="Q73" s="121" t="s">
        <v>53</v>
      </c>
    </row>
    <row r="74" spans="1:17" ht="30">
      <c r="A74" s="108"/>
      <c r="B74" s="110"/>
      <c r="C74" s="112"/>
      <c r="D74" s="114"/>
      <c r="E74" s="31" t="s">
        <v>18</v>
      </c>
      <c r="F74" s="31" t="s">
        <v>19</v>
      </c>
      <c r="G74" s="31" t="s">
        <v>54</v>
      </c>
      <c r="H74" s="28" t="s">
        <v>18</v>
      </c>
      <c r="I74" s="28" t="s">
        <v>19</v>
      </c>
      <c r="J74" s="28" t="s">
        <v>55</v>
      </c>
      <c r="K74" s="10" t="s">
        <v>56</v>
      </c>
      <c r="L74" s="10" t="s">
        <v>57</v>
      </c>
      <c r="M74" s="10" t="s">
        <v>56</v>
      </c>
      <c r="N74" s="10"/>
      <c r="O74" s="11"/>
      <c r="P74" s="118"/>
      <c r="Q74" s="122"/>
    </row>
    <row r="75" spans="1:17" ht="30">
      <c r="A75" s="12" t="s">
        <v>58</v>
      </c>
      <c r="B75" s="13"/>
      <c r="C75" s="13"/>
      <c r="D75" s="13">
        <f t="shared" ref="D75:D77" si="21">+B75-C75</f>
        <v>0</v>
      </c>
      <c r="E75" s="14"/>
      <c r="F75" s="14"/>
      <c r="G75" s="14"/>
      <c r="H75" s="15"/>
      <c r="I75" s="15"/>
      <c r="J75" s="15"/>
      <c r="K75" s="13"/>
      <c r="L75" s="12"/>
      <c r="M75" s="12"/>
      <c r="N75" s="12"/>
      <c r="O75" s="16"/>
      <c r="P75" s="17"/>
      <c r="Q75" s="17"/>
    </row>
    <row r="76" spans="1:17">
      <c r="A76" s="12" t="s">
        <v>21</v>
      </c>
      <c r="B76" s="13"/>
      <c r="C76" s="13"/>
      <c r="D76" s="13">
        <f t="shared" si="21"/>
        <v>0</v>
      </c>
      <c r="E76" s="19"/>
      <c r="F76" s="19"/>
      <c r="G76" s="19"/>
      <c r="H76" s="20"/>
      <c r="I76" s="20"/>
      <c r="J76" s="20"/>
      <c r="K76" s="13"/>
      <c r="L76" s="21"/>
      <c r="M76" s="21"/>
      <c r="N76" s="21"/>
      <c r="O76" s="22"/>
      <c r="P76" s="20"/>
      <c r="Q76" s="20"/>
    </row>
    <row r="77" spans="1:17">
      <c r="A77" s="12" t="s">
        <v>22</v>
      </c>
      <c r="B77" s="13"/>
      <c r="C77" s="13"/>
      <c r="D77" s="13">
        <f t="shared" si="21"/>
        <v>0</v>
      </c>
      <c r="E77" s="13"/>
      <c r="F77" s="36"/>
      <c r="G77" s="13">
        <f>+F77-E77</f>
        <v>0</v>
      </c>
      <c r="H77" s="23"/>
      <c r="I77" s="23"/>
      <c r="J77" s="23">
        <f t="shared" ref="J77" si="22">+H77-I77</f>
        <v>0</v>
      </c>
      <c r="K77" s="13"/>
      <c r="M77" s="13"/>
      <c r="N77" s="13"/>
      <c r="O77" s="22"/>
      <c r="P77" s="23"/>
      <c r="Q77" s="20"/>
    </row>
    <row r="78" spans="1:17" ht="30">
      <c r="A78" s="12" t="s">
        <v>59</v>
      </c>
      <c r="B78" s="13">
        <f t="shared" ref="B78:C78" si="23">B69</f>
        <v>-580000</v>
      </c>
      <c r="C78" s="13">
        <f t="shared" si="23"/>
        <v>-580000</v>
      </c>
      <c r="D78" s="21"/>
      <c r="E78" s="19"/>
      <c r="F78" s="19"/>
      <c r="G78" s="19"/>
      <c r="H78" s="23"/>
      <c r="I78" s="23"/>
      <c r="J78" s="23"/>
      <c r="K78" s="21"/>
      <c r="L78" s="21"/>
      <c r="M78" s="21"/>
      <c r="N78" s="21"/>
      <c r="O78" s="22"/>
      <c r="P78" s="23"/>
      <c r="Q78" s="20"/>
    </row>
    <row r="79" spans="1:17">
      <c r="A79" s="12" t="s">
        <v>20</v>
      </c>
      <c r="B79" s="25">
        <f t="shared" ref="B79:C79" si="24">+B76-B77+B78</f>
        <v>-580000</v>
      </c>
      <c r="C79" s="25">
        <f t="shared" si="24"/>
        <v>-580000</v>
      </c>
      <c r="D79" s="25">
        <f t="shared" ref="D79" si="25">B77-C77+E77+J77+K77+M77+O77+P77+Q77</f>
        <v>0</v>
      </c>
      <c r="E79" s="19"/>
      <c r="F79" s="19"/>
      <c r="G79" s="19"/>
      <c r="H79" s="23"/>
      <c r="I79" s="23"/>
      <c r="J79" s="23"/>
      <c r="K79" s="25"/>
      <c r="L79" s="21"/>
      <c r="M79" s="21"/>
      <c r="N79" s="21"/>
      <c r="O79" s="22"/>
      <c r="P79" s="20"/>
      <c r="Q79" s="20"/>
    </row>
    <row r="81" spans="1:17" ht="26.25">
      <c r="A81" s="105" t="s">
        <v>60</v>
      </c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</row>
    <row r="82" spans="1:17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106" t="s">
        <v>44</v>
      </c>
      <c r="L82" s="106"/>
      <c r="M82" s="106"/>
      <c r="N82" s="106"/>
      <c r="O82" s="106"/>
      <c r="P82" s="27"/>
      <c r="Q82" s="27"/>
    </row>
    <row r="83" spans="1:17" ht="60">
      <c r="A83" s="107" t="s">
        <v>45</v>
      </c>
      <c r="B83" s="109" t="s">
        <v>18</v>
      </c>
      <c r="C83" s="111" t="s">
        <v>19</v>
      </c>
      <c r="D83" s="113" t="s">
        <v>46</v>
      </c>
      <c r="E83" s="119" t="s">
        <v>47</v>
      </c>
      <c r="F83" s="119"/>
      <c r="G83" s="119"/>
      <c r="H83" s="115" t="s">
        <v>48</v>
      </c>
      <c r="I83" s="115"/>
      <c r="J83" s="115"/>
      <c r="K83" s="116" t="s">
        <v>49</v>
      </c>
      <c r="L83" s="117"/>
      <c r="M83" s="118" t="s">
        <v>50</v>
      </c>
      <c r="N83" s="118"/>
      <c r="O83" s="7" t="s">
        <v>51</v>
      </c>
      <c r="P83" s="120" t="s">
        <v>52</v>
      </c>
      <c r="Q83" s="121" t="s">
        <v>53</v>
      </c>
    </row>
    <row r="84" spans="1:17" ht="30">
      <c r="A84" s="108"/>
      <c r="B84" s="110"/>
      <c r="C84" s="112"/>
      <c r="D84" s="114"/>
      <c r="E84" s="31" t="s">
        <v>18</v>
      </c>
      <c r="F84" s="31" t="s">
        <v>19</v>
      </c>
      <c r="G84" s="31" t="s">
        <v>54</v>
      </c>
      <c r="H84" s="28" t="s">
        <v>18</v>
      </c>
      <c r="I84" s="28" t="s">
        <v>19</v>
      </c>
      <c r="J84" s="28" t="s">
        <v>55</v>
      </c>
      <c r="K84" s="10" t="s">
        <v>56</v>
      </c>
      <c r="L84" s="10" t="s">
        <v>57</v>
      </c>
      <c r="M84" s="10" t="s">
        <v>56</v>
      </c>
      <c r="N84" s="10"/>
      <c r="O84" s="11"/>
      <c r="P84" s="118"/>
      <c r="Q84" s="122"/>
    </row>
    <row r="85" spans="1:17" ht="30">
      <c r="A85" s="12" t="s">
        <v>58</v>
      </c>
      <c r="B85" s="13"/>
      <c r="C85" s="13"/>
      <c r="D85" s="13">
        <f t="shared" ref="D85:D87" si="26">+B85-C85</f>
        <v>0</v>
      </c>
      <c r="E85" s="14"/>
      <c r="F85" s="14"/>
      <c r="G85" s="14"/>
      <c r="H85" s="15"/>
      <c r="I85" s="15"/>
      <c r="J85" s="15"/>
      <c r="K85" s="13"/>
      <c r="L85" s="12"/>
      <c r="M85" s="12"/>
      <c r="N85" s="12"/>
      <c r="O85" s="16"/>
      <c r="P85" s="17"/>
      <c r="Q85" s="17"/>
    </row>
    <row r="86" spans="1:17">
      <c r="A86" s="12" t="s">
        <v>21</v>
      </c>
      <c r="B86" s="13"/>
      <c r="C86" s="13"/>
      <c r="D86" s="13">
        <f t="shared" si="26"/>
        <v>0</v>
      </c>
      <c r="E86" s="19"/>
      <c r="F86" s="19"/>
      <c r="G86" s="19"/>
      <c r="H86" s="20"/>
      <c r="I86" s="20"/>
      <c r="J86" s="20"/>
      <c r="K86" s="13"/>
      <c r="L86" s="21"/>
      <c r="M86" s="21"/>
      <c r="N86" s="21"/>
      <c r="O86" s="22"/>
      <c r="P86" s="20"/>
      <c r="Q86" s="20"/>
    </row>
    <row r="87" spans="1:17">
      <c r="A87" s="12" t="s">
        <v>22</v>
      </c>
      <c r="B87" s="13"/>
      <c r="C87" s="13"/>
      <c r="D87" s="13">
        <f t="shared" si="26"/>
        <v>0</v>
      </c>
      <c r="E87" s="13"/>
      <c r="F87" s="36"/>
      <c r="G87" s="13">
        <f>+F87-E87</f>
        <v>0</v>
      </c>
      <c r="H87" s="23"/>
      <c r="I87" s="23"/>
      <c r="J87" s="23">
        <f t="shared" ref="J87" si="27">+H87-I87</f>
        <v>0</v>
      </c>
      <c r="K87" s="13"/>
      <c r="M87" s="13"/>
      <c r="N87" s="13"/>
      <c r="O87" s="22"/>
      <c r="P87" s="23"/>
      <c r="Q87" s="20"/>
    </row>
    <row r="88" spans="1:17" ht="30">
      <c r="A88" s="12" t="s">
        <v>59</v>
      </c>
      <c r="B88" s="13">
        <f t="shared" ref="B88:C88" si="28">B79</f>
        <v>-580000</v>
      </c>
      <c r="C88" s="13">
        <f t="shared" si="28"/>
        <v>-580000</v>
      </c>
      <c r="D88" s="21"/>
      <c r="E88" s="19"/>
      <c r="F88" s="19"/>
      <c r="G88" s="19"/>
      <c r="H88" s="23"/>
      <c r="I88" s="23"/>
      <c r="J88" s="23"/>
      <c r="K88" s="21"/>
      <c r="L88" s="21"/>
      <c r="M88" s="21"/>
      <c r="N88" s="21"/>
      <c r="O88" s="22"/>
      <c r="P88" s="23"/>
      <c r="Q88" s="20"/>
    </row>
    <row r="89" spans="1:17">
      <c r="A89" s="12" t="s">
        <v>20</v>
      </c>
      <c r="B89" s="25">
        <f t="shared" ref="B89:C89" si="29">+B86-B87+B88</f>
        <v>-580000</v>
      </c>
      <c r="C89" s="25">
        <f t="shared" si="29"/>
        <v>-580000</v>
      </c>
      <c r="D89" s="25">
        <f t="shared" ref="D89" si="30">B87-C87+E87+J87+K87+M87+O87+P87+Q87</f>
        <v>0</v>
      </c>
      <c r="E89" s="19"/>
      <c r="F89" s="19"/>
      <c r="G89" s="19"/>
      <c r="H89" s="23"/>
      <c r="I89" s="23"/>
      <c r="J89" s="23"/>
      <c r="K89" s="25"/>
      <c r="L89" s="21"/>
      <c r="M89" s="21"/>
      <c r="N89" s="21"/>
      <c r="O89" s="22"/>
      <c r="P89" s="20"/>
      <c r="Q89" s="20"/>
    </row>
    <row r="91" spans="1:17" ht="26.25">
      <c r="A91" s="105" t="s">
        <v>13</v>
      </c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</row>
    <row r="92" spans="1:17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106" t="s">
        <v>44</v>
      </c>
      <c r="L92" s="106"/>
      <c r="M92" s="106"/>
      <c r="N92" s="106"/>
      <c r="O92" s="106"/>
      <c r="P92" s="27"/>
      <c r="Q92" s="27"/>
    </row>
    <row r="93" spans="1:17" ht="60">
      <c r="A93" s="107" t="s">
        <v>45</v>
      </c>
      <c r="B93" s="109" t="s">
        <v>18</v>
      </c>
      <c r="C93" s="111" t="s">
        <v>19</v>
      </c>
      <c r="D93" s="113" t="s">
        <v>46</v>
      </c>
      <c r="E93" s="119" t="s">
        <v>47</v>
      </c>
      <c r="F93" s="119"/>
      <c r="G93" s="119"/>
      <c r="H93" s="115" t="s">
        <v>48</v>
      </c>
      <c r="I93" s="115"/>
      <c r="J93" s="115"/>
      <c r="K93" s="116" t="s">
        <v>49</v>
      </c>
      <c r="L93" s="117"/>
      <c r="M93" s="118" t="s">
        <v>50</v>
      </c>
      <c r="N93" s="118"/>
      <c r="O93" s="7" t="s">
        <v>51</v>
      </c>
      <c r="P93" s="120" t="s">
        <v>52</v>
      </c>
      <c r="Q93" s="121" t="s">
        <v>53</v>
      </c>
    </row>
    <row r="94" spans="1:17" ht="30">
      <c r="A94" s="108"/>
      <c r="B94" s="110"/>
      <c r="C94" s="112"/>
      <c r="D94" s="114"/>
      <c r="E94" s="31" t="s">
        <v>18</v>
      </c>
      <c r="F94" s="31" t="s">
        <v>19</v>
      </c>
      <c r="G94" s="31" t="s">
        <v>54</v>
      </c>
      <c r="H94" s="28" t="s">
        <v>18</v>
      </c>
      <c r="I94" s="28" t="s">
        <v>19</v>
      </c>
      <c r="J94" s="28" t="s">
        <v>55</v>
      </c>
      <c r="K94" s="10" t="s">
        <v>56</v>
      </c>
      <c r="L94" s="10" t="s">
        <v>57</v>
      </c>
      <c r="M94" s="10" t="s">
        <v>56</v>
      </c>
      <c r="N94" s="10"/>
      <c r="O94" s="11"/>
      <c r="P94" s="118"/>
      <c r="Q94" s="122"/>
    </row>
    <row r="95" spans="1:17" ht="30">
      <c r="A95" s="12" t="s">
        <v>58</v>
      </c>
      <c r="B95" s="13"/>
      <c r="C95" s="13"/>
      <c r="D95" s="13">
        <f t="shared" ref="D95:D97" si="31">+B95-C95</f>
        <v>0</v>
      </c>
      <c r="E95" s="14"/>
      <c r="F95" s="14"/>
      <c r="G95" s="14"/>
      <c r="H95" s="15"/>
      <c r="I95" s="15"/>
      <c r="J95" s="15"/>
      <c r="K95" s="13"/>
      <c r="L95" s="12"/>
      <c r="M95" s="12"/>
      <c r="N95" s="12"/>
      <c r="O95" s="16"/>
      <c r="P95" s="17"/>
      <c r="Q95" s="17"/>
    </row>
    <row r="96" spans="1:17">
      <c r="A96" s="12" t="s">
        <v>21</v>
      </c>
      <c r="B96" s="13"/>
      <c r="C96" s="13"/>
      <c r="D96" s="13">
        <f t="shared" si="31"/>
        <v>0</v>
      </c>
      <c r="E96" s="19"/>
      <c r="F96" s="19"/>
      <c r="G96" s="19"/>
      <c r="H96" s="20"/>
      <c r="I96" s="20"/>
      <c r="J96" s="20"/>
      <c r="K96" s="13"/>
      <c r="L96" s="21"/>
      <c r="M96" s="21"/>
      <c r="N96" s="21"/>
      <c r="O96" s="22"/>
      <c r="P96" s="20"/>
      <c r="Q96" s="20"/>
    </row>
    <row r="97" spans="1:17">
      <c r="A97" s="12" t="s">
        <v>22</v>
      </c>
      <c r="B97" s="13"/>
      <c r="C97" s="13"/>
      <c r="D97" s="13">
        <f t="shared" si="31"/>
        <v>0</v>
      </c>
      <c r="E97" s="13"/>
      <c r="F97" s="36"/>
      <c r="G97" s="13">
        <f>+F97-E97</f>
        <v>0</v>
      </c>
      <c r="H97" s="23"/>
      <c r="I97" s="23"/>
      <c r="J97" s="23">
        <f t="shared" ref="J97" si="32">+H97-I97</f>
        <v>0</v>
      </c>
      <c r="K97" s="13"/>
      <c r="M97" s="13"/>
      <c r="N97" s="13"/>
      <c r="O97" s="22"/>
      <c r="P97" s="23"/>
      <c r="Q97" s="20"/>
    </row>
    <row r="98" spans="1:17" ht="30">
      <c r="A98" s="12" t="s">
        <v>59</v>
      </c>
      <c r="B98" s="13">
        <f t="shared" ref="B98:C98" si="33">B89</f>
        <v>-580000</v>
      </c>
      <c r="C98" s="13">
        <f t="shared" si="33"/>
        <v>-580000</v>
      </c>
      <c r="D98" s="21"/>
      <c r="E98" s="19"/>
      <c r="F98" s="19"/>
      <c r="G98" s="19"/>
      <c r="H98" s="23"/>
      <c r="I98" s="23"/>
      <c r="J98" s="23"/>
      <c r="K98" s="21"/>
      <c r="L98" s="21"/>
      <c r="M98" s="21"/>
      <c r="N98" s="21"/>
      <c r="O98" s="22"/>
      <c r="P98" s="23"/>
      <c r="Q98" s="20"/>
    </row>
    <row r="99" spans="1:17">
      <c r="A99" s="12" t="s">
        <v>20</v>
      </c>
      <c r="B99" s="25">
        <f t="shared" ref="B99:C99" si="34">+B96-B97+B98</f>
        <v>-580000</v>
      </c>
      <c r="C99" s="25">
        <f t="shared" si="34"/>
        <v>-580000</v>
      </c>
      <c r="D99" s="25">
        <f t="shared" ref="D99" si="35">B97-C97+E97+J97+K97+M97+O97+P97+Q97</f>
        <v>0</v>
      </c>
      <c r="E99" s="19"/>
      <c r="F99" s="19"/>
      <c r="G99" s="19"/>
      <c r="H99" s="23"/>
      <c r="I99" s="23"/>
      <c r="J99" s="23"/>
      <c r="K99" s="25"/>
      <c r="L99" s="21"/>
      <c r="M99" s="21"/>
      <c r="N99" s="21"/>
      <c r="O99" s="22"/>
      <c r="P99" s="20"/>
      <c r="Q99" s="20"/>
    </row>
    <row r="101" spans="1:17" ht="26.25">
      <c r="A101" s="105" t="s">
        <v>14</v>
      </c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</row>
    <row r="102" spans="1:17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106" t="s">
        <v>44</v>
      </c>
      <c r="L102" s="106"/>
      <c r="M102" s="106"/>
      <c r="N102" s="106"/>
      <c r="O102" s="106"/>
      <c r="P102" s="27"/>
      <c r="Q102" s="27"/>
    </row>
    <row r="103" spans="1:17" ht="60">
      <c r="A103" s="107" t="s">
        <v>45</v>
      </c>
      <c r="B103" s="109" t="s">
        <v>18</v>
      </c>
      <c r="C103" s="111" t="s">
        <v>19</v>
      </c>
      <c r="D103" s="113" t="s">
        <v>46</v>
      </c>
      <c r="E103" s="119" t="s">
        <v>47</v>
      </c>
      <c r="F103" s="119"/>
      <c r="G103" s="119"/>
      <c r="H103" s="115" t="s">
        <v>48</v>
      </c>
      <c r="I103" s="115"/>
      <c r="J103" s="115"/>
      <c r="K103" s="116" t="s">
        <v>49</v>
      </c>
      <c r="L103" s="117"/>
      <c r="M103" s="118" t="s">
        <v>50</v>
      </c>
      <c r="N103" s="118"/>
      <c r="O103" s="7" t="s">
        <v>51</v>
      </c>
      <c r="P103" s="120" t="s">
        <v>52</v>
      </c>
      <c r="Q103" s="121" t="s">
        <v>53</v>
      </c>
    </row>
    <row r="104" spans="1:17" ht="30">
      <c r="A104" s="108"/>
      <c r="B104" s="110"/>
      <c r="C104" s="112"/>
      <c r="D104" s="114"/>
      <c r="E104" s="31" t="s">
        <v>18</v>
      </c>
      <c r="F104" s="31" t="s">
        <v>19</v>
      </c>
      <c r="G104" s="31" t="s">
        <v>54</v>
      </c>
      <c r="H104" s="28" t="s">
        <v>18</v>
      </c>
      <c r="I104" s="28" t="s">
        <v>19</v>
      </c>
      <c r="J104" s="28" t="s">
        <v>55</v>
      </c>
      <c r="K104" s="10" t="s">
        <v>56</v>
      </c>
      <c r="L104" s="10" t="s">
        <v>57</v>
      </c>
      <c r="M104" s="10" t="s">
        <v>56</v>
      </c>
      <c r="N104" s="10"/>
      <c r="O104" s="11"/>
      <c r="P104" s="118"/>
      <c r="Q104" s="122"/>
    </row>
    <row r="105" spans="1:17" ht="30">
      <c r="A105" s="12" t="s">
        <v>58</v>
      </c>
      <c r="B105" s="13"/>
      <c r="C105" s="13"/>
      <c r="D105" s="13">
        <f t="shared" ref="D105:D107" si="36">+B105-C105</f>
        <v>0</v>
      </c>
      <c r="E105" s="14"/>
      <c r="F105" s="14"/>
      <c r="G105" s="14"/>
      <c r="H105" s="15"/>
      <c r="I105" s="15"/>
      <c r="J105" s="15"/>
      <c r="K105" s="13"/>
      <c r="L105" s="12"/>
      <c r="M105" s="12"/>
      <c r="N105" s="12"/>
      <c r="O105" s="16"/>
      <c r="P105" s="17"/>
      <c r="Q105" s="17"/>
    </row>
    <row r="106" spans="1:17">
      <c r="A106" s="12" t="s">
        <v>21</v>
      </c>
      <c r="B106" s="13"/>
      <c r="C106" s="13"/>
      <c r="D106" s="13">
        <f t="shared" si="36"/>
        <v>0</v>
      </c>
      <c r="E106" s="19"/>
      <c r="F106" s="19"/>
      <c r="G106" s="19"/>
      <c r="H106" s="20"/>
      <c r="I106" s="20"/>
      <c r="J106" s="20"/>
      <c r="K106" s="13"/>
      <c r="L106" s="21"/>
      <c r="M106" s="21"/>
      <c r="N106" s="21"/>
      <c r="O106" s="22"/>
      <c r="P106" s="20"/>
      <c r="Q106" s="20"/>
    </row>
    <row r="107" spans="1:17">
      <c r="A107" s="12" t="s">
        <v>22</v>
      </c>
      <c r="B107" s="13"/>
      <c r="C107" s="13"/>
      <c r="D107" s="13">
        <f t="shared" si="36"/>
        <v>0</v>
      </c>
      <c r="E107" s="13"/>
      <c r="F107" s="36"/>
      <c r="G107" s="13">
        <f>+F107-E107</f>
        <v>0</v>
      </c>
      <c r="H107" s="23"/>
      <c r="I107" s="23"/>
      <c r="J107" s="23">
        <f t="shared" ref="J107" si="37">+H107-I107</f>
        <v>0</v>
      </c>
      <c r="K107" s="13"/>
      <c r="M107" s="13"/>
      <c r="N107" s="13"/>
      <c r="O107" s="22"/>
      <c r="P107" s="23"/>
      <c r="Q107" s="20"/>
    </row>
    <row r="108" spans="1:17" ht="30">
      <c r="A108" s="12" t="s">
        <v>59</v>
      </c>
      <c r="B108" s="13">
        <f t="shared" ref="B108:C108" si="38">B99</f>
        <v>-580000</v>
      </c>
      <c r="C108" s="13">
        <f t="shared" si="38"/>
        <v>-580000</v>
      </c>
      <c r="D108" s="21"/>
      <c r="E108" s="19"/>
      <c r="F108" s="19"/>
      <c r="G108" s="19"/>
      <c r="H108" s="23"/>
      <c r="I108" s="23"/>
      <c r="J108" s="23"/>
      <c r="K108" s="21"/>
      <c r="L108" s="21"/>
      <c r="M108" s="21"/>
      <c r="N108" s="21"/>
      <c r="O108" s="22"/>
      <c r="P108" s="23"/>
      <c r="Q108" s="20"/>
    </row>
    <row r="109" spans="1:17">
      <c r="A109" s="12" t="s">
        <v>20</v>
      </c>
      <c r="B109" s="25">
        <f t="shared" ref="B109:C109" si="39">+B106-B107+B108</f>
        <v>-580000</v>
      </c>
      <c r="C109" s="25">
        <f t="shared" si="39"/>
        <v>-580000</v>
      </c>
      <c r="D109" s="25">
        <f t="shared" ref="D109" si="40">B107-C107+E107+J107+K107+M107+O107+P107+Q107</f>
        <v>0</v>
      </c>
      <c r="E109" s="19"/>
      <c r="F109" s="19"/>
      <c r="G109" s="19"/>
      <c r="H109" s="23"/>
      <c r="I109" s="23"/>
      <c r="J109" s="23"/>
      <c r="K109" s="25"/>
      <c r="L109" s="21"/>
      <c r="M109" s="21"/>
      <c r="N109" s="21"/>
      <c r="O109" s="22"/>
      <c r="P109" s="20"/>
      <c r="Q109" s="20"/>
    </row>
    <row r="111" spans="1:17" ht="26.25">
      <c r="A111" s="105" t="s">
        <v>15</v>
      </c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</row>
    <row r="112" spans="1:17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106" t="s">
        <v>44</v>
      </c>
      <c r="L112" s="106"/>
      <c r="M112" s="106"/>
      <c r="N112" s="106"/>
      <c r="O112" s="106"/>
      <c r="P112" s="27"/>
      <c r="Q112" s="27"/>
    </row>
    <row r="113" spans="1:17" ht="60">
      <c r="A113" s="107" t="s">
        <v>45</v>
      </c>
      <c r="B113" s="109" t="s">
        <v>18</v>
      </c>
      <c r="C113" s="111" t="s">
        <v>19</v>
      </c>
      <c r="D113" s="113" t="s">
        <v>46</v>
      </c>
      <c r="E113" s="119" t="s">
        <v>47</v>
      </c>
      <c r="F113" s="119"/>
      <c r="G113" s="119"/>
      <c r="H113" s="115" t="s">
        <v>48</v>
      </c>
      <c r="I113" s="115"/>
      <c r="J113" s="115"/>
      <c r="K113" s="116" t="s">
        <v>49</v>
      </c>
      <c r="L113" s="117"/>
      <c r="M113" s="118" t="s">
        <v>50</v>
      </c>
      <c r="N113" s="118"/>
      <c r="O113" s="7" t="s">
        <v>51</v>
      </c>
      <c r="P113" s="120" t="s">
        <v>52</v>
      </c>
      <c r="Q113" s="121" t="s">
        <v>53</v>
      </c>
    </row>
    <row r="114" spans="1:17" ht="30">
      <c r="A114" s="108"/>
      <c r="B114" s="110"/>
      <c r="C114" s="112"/>
      <c r="D114" s="114"/>
      <c r="E114" s="31" t="s">
        <v>18</v>
      </c>
      <c r="F114" s="31" t="s">
        <v>19</v>
      </c>
      <c r="G114" s="31" t="s">
        <v>54</v>
      </c>
      <c r="H114" s="28" t="s">
        <v>18</v>
      </c>
      <c r="I114" s="28" t="s">
        <v>19</v>
      </c>
      <c r="J114" s="28" t="s">
        <v>55</v>
      </c>
      <c r="K114" s="10" t="s">
        <v>56</v>
      </c>
      <c r="L114" s="10" t="s">
        <v>57</v>
      </c>
      <c r="M114" s="10" t="s">
        <v>56</v>
      </c>
      <c r="N114" s="10"/>
      <c r="O114" s="11"/>
      <c r="P114" s="118"/>
      <c r="Q114" s="122"/>
    </row>
    <row r="115" spans="1:17" ht="30">
      <c r="A115" s="12" t="s">
        <v>58</v>
      </c>
      <c r="B115" s="13"/>
      <c r="C115" s="13"/>
      <c r="D115" s="13">
        <f t="shared" ref="D115:D117" si="41">+B115-C115</f>
        <v>0</v>
      </c>
      <c r="E115" s="14"/>
      <c r="F115" s="14"/>
      <c r="G115" s="14"/>
      <c r="H115" s="15"/>
      <c r="I115" s="15"/>
      <c r="J115" s="15"/>
      <c r="K115" s="13"/>
      <c r="L115" s="12"/>
      <c r="M115" s="12"/>
      <c r="N115" s="12"/>
      <c r="O115" s="16"/>
      <c r="P115" s="17"/>
      <c r="Q115" s="17"/>
    </row>
    <row r="116" spans="1:17">
      <c r="A116" s="12" t="s">
        <v>21</v>
      </c>
      <c r="B116" s="13"/>
      <c r="C116" s="13"/>
      <c r="D116" s="13">
        <f t="shared" si="41"/>
        <v>0</v>
      </c>
      <c r="E116" s="19"/>
      <c r="F116" s="19"/>
      <c r="G116" s="19"/>
      <c r="H116" s="20"/>
      <c r="I116" s="20"/>
      <c r="J116" s="20"/>
      <c r="K116" s="13"/>
      <c r="L116" s="21"/>
      <c r="M116" s="21"/>
      <c r="N116" s="21"/>
      <c r="O116" s="22"/>
      <c r="P116" s="20"/>
      <c r="Q116" s="20"/>
    </row>
    <row r="117" spans="1:17">
      <c r="A117" s="12" t="s">
        <v>22</v>
      </c>
      <c r="B117" s="13"/>
      <c r="C117" s="13"/>
      <c r="D117" s="13">
        <f t="shared" si="41"/>
        <v>0</v>
      </c>
      <c r="E117" s="13"/>
      <c r="F117" s="36"/>
      <c r="G117" s="13">
        <f>+F117-E117</f>
        <v>0</v>
      </c>
      <c r="H117" s="23"/>
      <c r="I117" s="23"/>
      <c r="J117" s="23">
        <f t="shared" ref="J117" si="42">+H117-I117</f>
        <v>0</v>
      </c>
      <c r="K117" s="13"/>
      <c r="M117" s="13"/>
      <c r="N117" s="13"/>
      <c r="O117" s="22"/>
      <c r="P117" s="23"/>
      <c r="Q117" s="20"/>
    </row>
    <row r="118" spans="1:17" ht="30">
      <c r="A118" s="12" t="s">
        <v>59</v>
      </c>
      <c r="B118" s="13">
        <f t="shared" ref="B118:C118" si="43">B109</f>
        <v>-580000</v>
      </c>
      <c r="C118" s="13">
        <f t="shared" si="43"/>
        <v>-580000</v>
      </c>
      <c r="D118" s="21"/>
      <c r="E118" s="19"/>
      <c r="F118" s="19"/>
      <c r="G118" s="19"/>
      <c r="H118" s="23"/>
      <c r="I118" s="23"/>
      <c r="J118" s="23"/>
      <c r="K118" s="21"/>
      <c r="L118" s="21"/>
      <c r="M118" s="21"/>
      <c r="N118" s="21"/>
      <c r="O118" s="22"/>
      <c r="P118" s="23"/>
      <c r="Q118" s="20"/>
    </row>
    <row r="119" spans="1:17">
      <c r="A119" s="12" t="s">
        <v>20</v>
      </c>
      <c r="B119" s="25">
        <f t="shared" ref="B119:C119" si="44">+B116-B117+B118</f>
        <v>-580000</v>
      </c>
      <c r="C119" s="25">
        <f t="shared" si="44"/>
        <v>-580000</v>
      </c>
      <c r="D119" s="25">
        <f t="shared" ref="D119" si="45">B117-C117+E117+J117+K117+M117+O117+P117+Q117</f>
        <v>0</v>
      </c>
      <c r="E119" s="19"/>
      <c r="F119" s="19"/>
      <c r="G119" s="19"/>
      <c r="H119" s="23"/>
      <c r="I119" s="23"/>
      <c r="J119" s="23"/>
      <c r="K119" s="25"/>
      <c r="L119" s="21"/>
      <c r="M119" s="21"/>
      <c r="N119" s="21"/>
      <c r="O119" s="22"/>
      <c r="P119" s="20"/>
      <c r="Q119" s="20"/>
    </row>
  </sheetData>
  <mergeCells count="144">
    <mergeCell ref="K113:L113"/>
    <mergeCell ref="M113:N113"/>
    <mergeCell ref="P113:P114"/>
    <mergeCell ref="Q113:Q114"/>
    <mergeCell ref="A113:A114"/>
    <mergeCell ref="B113:B114"/>
    <mergeCell ref="C113:C114"/>
    <mergeCell ref="D113:D114"/>
    <mergeCell ref="E113:G113"/>
    <mergeCell ref="H113:J113"/>
    <mergeCell ref="K103:L103"/>
    <mergeCell ref="M103:N103"/>
    <mergeCell ref="P103:P104"/>
    <mergeCell ref="Q103:Q104"/>
    <mergeCell ref="A111:Q111"/>
    <mergeCell ref="K112:O112"/>
    <mergeCell ref="A103:A104"/>
    <mergeCell ref="B103:B104"/>
    <mergeCell ref="C103:C104"/>
    <mergeCell ref="D103:D104"/>
    <mergeCell ref="E103:G103"/>
    <mergeCell ref="H103:J103"/>
    <mergeCell ref="K93:L93"/>
    <mergeCell ref="M93:N93"/>
    <mergeCell ref="P93:P94"/>
    <mergeCell ref="Q93:Q94"/>
    <mergeCell ref="A101:Q101"/>
    <mergeCell ref="K102:O102"/>
    <mergeCell ref="A93:A94"/>
    <mergeCell ref="B93:B94"/>
    <mergeCell ref="C93:C94"/>
    <mergeCell ref="D93:D94"/>
    <mergeCell ref="E93:G93"/>
    <mergeCell ref="H93:J93"/>
    <mergeCell ref="K83:L83"/>
    <mergeCell ref="M83:N83"/>
    <mergeCell ref="P83:P84"/>
    <mergeCell ref="Q83:Q84"/>
    <mergeCell ref="A91:Q91"/>
    <mergeCell ref="K92:O92"/>
    <mergeCell ref="A83:A84"/>
    <mergeCell ref="B83:B84"/>
    <mergeCell ref="C83:C84"/>
    <mergeCell ref="D83:D84"/>
    <mergeCell ref="E83:G83"/>
    <mergeCell ref="H83:J83"/>
    <mergeCell ref="K73:L73"/>
    <mergeCell ref="M73:N73"/>
    <mergeCell ref="P73:P74"/>
    <mergeCell ref="Q73:Q74"/>
    <mergeCell ref="A81:Q81"/>
    <mergeCell ref="K82:O82"/>
    <mergeCell ref="A73:A74"/>
    <mergeCell ref="B73:B74"/>
    <mergeCell ref="C73:C74"/>
    <mergeCell ref="D73:D74"/>
    <mergeCell ref="E73:G73"/>
    <mergeCell ref="H73:J73"/>
    <mergeCell ref="K63:L63"/>
    <mergeCell ref="M63:N63"/>
    <mergeCell ref="P63:P64"/>
    <mergeCell ref="Q63:Q64"/>
    <mergeCell ref="A71:Q71"/>
    <mergeCell ref="K72:O72"/>
    <mergeCell ref="A63:A64"/>
    <mergeCell ref="B63:B64"/>
    <mergeCell ref="C63:C64"/>
    <mergeCell ref="D63:D64"/>
    <mergeCell ref="E63:G63"/>
    <mergeCell ref="H63:J63"/>
    <mergeCell ref="K53:L53"/>
    <mergeCell ref="M53:N53"/>
    <mergeCell ref="P53:P54"/>
    <mergeCell ref="Q53:Q54"/>
    <mergeCell ref="A61:Q61"/>
    <mergeCell ref="K62:O62"/>
    <mergeCell ref="A53:A54"/>
    <mergeCell ref="B53:B54"/>
    <mergeCell ref="C53:C54"/>
    <mergeCell ref="D53:D54"/>
    <mergeCell ref="E53:G53"/>
    <mergeCell ref="H53:J53"/>
    <mergeCell ref="K43:L43"/>
    <mergeCell ref="M43:N43"/>
    <mergeCell ref="P43:P44"/>
    <mergeCell ref="Q43:Q44"/>
    <mergeCell ref="A51:Q51"/>
    <mergeCell ref="K52:O52"/>
    <mergeCell ref="A43:A44"/>
    <mergeCell ref="B43:B44"/>
    <mergeCell ref="C43:C44"/>
    <mergeCell ref="D43:D44"/>
    <mergeCell ref="E43:G43"/>
    <mergeCell ref="H43:J43"/>
    <mergeCell ref="K33:L33"/>
    <mergeCell ref="M33:N33"/>
    <mergeCell ref="P33:P34"/>
    <mergeCell ref="Q33:Q34"/>
    <mergeCell ref="A41:Q41"/>
    <mergeCell ref="K42:O42"/>
    <mergeCell ref="A33:A34"/>
    <mergeCell ref="B33:B34"/>
    <mergeCell ref="C33:C34"/>
    <mergeCell ref="D33:D34"/>
    <mergeCell ref="E33:G33"/>
    <mergeCell ref="H33:J33"/>
    <mergeCell ref="K23:L23"/>
    <mergeCell ref="M23:N23"/>
    <mergeCell ref="P23:P24"/>
    <mergeCell ref="Q23:Q24"/>
    <mergeCell ref="A31:Q31"/>
    <mergeCell ref="K32:O32"/>
    <mergeCell ref="A23:A24"/>
    <mergeCell ref="B23:B24"/>
    <mergeCell ref="C23:C24"/>
    <mergeCell ref="D23:D24"/>
    <mergeCell ref="E23:G23"/>
    <mergeCell ref="H23:J23"/>
    <mergeCell ref="K13:L13"/>
    <mergeCell ref="M13:N13"/>
    <mergeCell ref="P13:P14"/>
    <mergeCell ref="Q13:Q14"/>
    <mergeCell ref="A21:Q21"/>
    <mergeCell ref="K22:O22"/>
    <mergeCell ref="P3:P4"/>
    <mergeCell ref="Q3:Q4"/>
    <mergeCell ref="A11:Q11"/>
    <mergeCell ref="K12:O12"/>
    <mergeCell ref="A13:A14"/>
    <mergeCell ref="B13:B14"/>
    <mergeCell ref="C13:C14"/>
    <mergeCell ref="D13:D14"/>
    <mergeCell ref="E13:G13"/>
    <mergeCell ref="H13:J13"/>
    <mergeCell ref="A1:Q1"/>
    <mergeCell ref="K2:O2"/>
    <mergeCell ref="A3:A4"/>
    <mergeCell ref="B3:B4"/>
    <mergeCell ref="C3:C4"/>
    <mergeCell ref="D3:D4"/>
    <mergeCell ref="E3:G3"/>
    <mergeCell ref="H3:J3"/>
    <mergeCell ref="K3:L3"/>
    <mergeCell ref="M3:N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01a74b-17d3-4a99-95a9-95ff2d3b2ec5" xsi:nil="true"/>
    <lcf76f155ced4ddcb4097134ff3c332f xmlns="a5a28648-61c7-4ed7-9cba-e131cbba307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22D64691CEE9E4C8A1A7B12F6B3BAF8" ma:contentTypeVersion="17" ma:contentTypeDescription="Crear nuevo documento." ma:contentTypeScope="" ma:versionID="ac81d6ff878a9cedd2ae2002f17cb113">
  <xsd:schema xmlns:xsd="http://www.w3.org/2001/XMLSchema" xmlns:xs="http://www.w3.org/2001/XMLSchema" xmlns:p="http://schemas.microsoft.com/office/2006/metadata/properties" xmlns:ns2="e501a74b-17d3-4a99-95a9-95ff2d3b2ec5" xmlns:ns3="a5a28648-61c7-4ed7-9cba-e131cbba3077" targetNamespace="http://schemas.microsoft.com/office/2006/metadata/properties" ma:root="true" ma:fieldsID="473da5a0f51d1fdb9cd1af0b6da64bc8" ns2:_="" ns3:_="">
    <xsd:import namespace="e501a74b-17d3-4a99-95a9-95ff2d3b2ec5"/>
    <xsd:import namespace="a5a28648-61c7-4ed7-9cba-e131cbba307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01a74b-17d3-4a99-95a9-95ff2d3b2ec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5ede1fa-bf37-48f9-8d01-6f0222b17916}" ma:internalName="TaxCatchAll" ma:showField="CatchAllData" ma:web="e501a74b-17d3-4a99-95a9-95ff2d3b2e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28648-61c7-4ed7-9cba-e131cbba30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ed62834d-3222-461b-8ca6-a88c350fce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386C20-E333-4B65-8DE4-48813973606E}"/>
</file>

<file path=customXml/itemProps2.xml><?xml version="1.0" encoding="utf-8"?>
<ds:datastoreItem xmlns:ds="http://schemas.openxmlformats.org/officeDocument/2006/customXml" ds:itemID="{B9E557FC-0C5F-47F1-B4E6-CE5B6897B07C}"/>
</file>

<file path=customXml/itemProps3.xml><?xml version="1.0" encoding="utf-8"?>
<ds:datastoreItem xmlns:ds="http://schemas.openxmlformats.org/officeDocument/2006/customXml" ds:itemID="{D2BAD59B-1815-463C-82F2-6E8EB93266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Luisa Maria Cifuentes Rodriguez</dc:creator>
  <cp:keywords/>
  <dc:description/>
  <cp:lastModifiedBy>YENIFER OSORIO BUSTAMANTE</cp:lastModifiedBy>
  <cp:revision/>
  <dcterms:created xsi:type="dcterms:W3CDTF">2023-03-10T19:27:36Z</dcterms:created>
  <dcterms:modified xsi:type="dcterms:W3CDTF">2026-05-07T21:54:36Z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0x010100D22D64691CEE9E4C8A1A7B12F6B3BAF8</vt:lpwstr>
  </property>
  <property fmtid="{D5CDD505-2E9C-101B-9397-08002B2CF9AE}" pid="3" name="MediaServiceImageTags">
    <vt:lpwstr/>
  </property>
</Properties>
</file>